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599" activeTab="0"/>
  </bookViews>
  <sheets>
    <sheet name="Übersicht" sheetId="1" r:id="rId1"/>
    <sheet name="League Batting" sheetId="2" r:id="rId2"/>
    <sheet name="League Pitching" sheetId="3" r:id="rId3"/>
    <sheet name="Redskins" sheetId="4" r:id="rId4"/>
    <sheet name="Braves" sheetId="5" r:id="rId5"/>
    <sheet name="Bandidos" sheetId="6" r:id="rId6"/>
    <sheet name="SP1 Braves vs. Redskins" sheetId="7" r:id="rId7"/>
    <sheet name="SP2 Braves vs. Bandidos" sheetId="8" r:id="rId8"/>
    <sheet name="SP 3 Bandidos vs. Braves" sheetId="9" r:id="rId9"/>
    <sheet name="SP 4 Redskins vs. Bandidos" sheetId="10" r:id="rId10"/>
    <sheet name="SP 5 Bandidos vs. Redskins" sheetId="11" r:id="rId11"/>
    <sheet name="SP 6 Redskins vs. Braves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  <comment ref="X44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11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  <comment ref="X40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12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  <comment ref="X5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2.xml><?xml version="1.0" encoding="utf-8"?>
<comments xmlns="http://schemas.openxmlformats.org/spreadsheetml/2006/main">
  <authors>
    <author>Vallant Michael</author>
  </authors>
  <commentList>
    <comment ref="Y1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4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5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6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7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  <comment ref="X35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8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  <comment ref="X46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comments9.xml><?xml version="1.0" encoding="utf-8"?>
<comments xmlns="http://schemas.openxmlformats.org/spreadsheetml/2006/main">
  <authors>
    <author>Vallant Michael</author>
  </authors>
  <commentList>
    <comment ref="X3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  <comment ref="X44" authorId="0">
      <text>
        <r>
          <rPr>
            <sz val="8"/>
            <rFont val="Tahoma"/>
            <family val="2"/>
          </rPr>
          <t xml:space="preserve">On Base Percentage + Slugging Percentage
</t>
        </r>
      </text>
    </comment>
  </commentList>
</comments>
</file>

<file path=xl/sharedStrings.xml><?xml version="1.0" encoding="utf-8"?>
<sst xmlns="http://schemas.openxmlformats.org/spreadsheetml/2006/main" count="2153" uniqueCount="160">
  <si>
    <t>Spiel</t>
  </si>
  <si>
    <t>Datum</t>
  </si>
  <si>
    <t xml:space="preserve">Heim </t>
  </si>
  <si>
    <t>Gast</t>
  </si>
  <si>
    <t>Final</t>
  </si>
  <si>
    <t>Anmerkung</t>
  </si>
  <si>
    <t>Spiel 1</t>
  </si>
  <si>
    <t>Spiel 2</t>
  </si>
  <si>
    <t>Spiel 3</t>
  </si>
  <si>
    <t>Spiel 4</t>
  </si>
  <si>
    <t>Spiel 5</t>
  </si>
  <si>
    <t>Spiel 6</t>
  </si>
  <si>
    <t>Dornbirn Redskins</t>
  </si>
  <si>
    <t>Hard Bandidos</t>
  </si>
  <si>
    <t>Tabelle</t>
  </si>
  <si>
    <t>Team</t>
  </si>
  <si>
    <t>Games</t>
  </si>
  <si>
    <t>Wins</t>
  </si>
  <si>
    <t>Loss</t>
  </si>
  <si>
    <t xml:space="preserve">Pct. </t>
  </si>
  <si>
    <t>Home</t>
  </si>
  <si>
    <t>Road</t>
  </si>
  <si>
    <t>1-0</t>
  </si>
  <si>
    <t>0-0</t>
  </si>
  <si>
    <t>Pitching</t>
  </si>
  <si>
    <t>ok</t>
  </si>
  <si>
    <t>Fielding</t>
  </si>
  <si>
    <t>Batting</t>
  </si>
  <si>
    <t>Name</t>
  </si>
  <si>
    <t>G</t>
  </si>
  <si>
    <t>BA</t>
  </si>
  <si>
    <t>PA</t>
  </si>
  <si>
    <t>AB</t>
  </si>
  <si>
    <t>R</t>
  </si>
  <si>
    <t>H</t>
  </si>
  <si>
    <t>2B</t>
  </si>
  <si>
    <t>3B</t>
  </si>
  <si>
    <t>HR</t>
  </si>
  <si>
    <t>GDP</t>
  </si>
  <si>
    <t>SH</t>
  </si>
  <si>
    <t>SF</t>
  </si>
  <si>
    <t>BB</t>
  </si>
  <si>
    <t>IBB</t>
  </si>
  <si>
    <t>HP</t>
  </si>
  <si>
    <t>IO</t>
  </si>
  <si>
    <t>SB</t>
  </si>
  <si>
    <t>CS</t>
  </si>
  <si>
    <t>K</t>
  </si>
  <si>
    <t>RBI</t>
  </si>
  <si>
    <t>Slg</t>
  </si>
  <si>
    <t>OBP</t>
  </si>
  <si>
    <t>OPS</t>
  </si>
  <si>
    <t>Totals</t>
  </si>
  <si>
    <t>ERA</t>
  </si>
  <si>
    <t>GS</t>
  </si>
  <si>
    <t>CG</t>
  </si>
  <si>
    <t>SO</t>
  </si>
  <si>
    <t>W-L</t>
  </si>
  <si>
    <t>S</t>
  </si>
  <si>
    <t>BS</t>
  </si>
  <si>
    <t>IP</t>
  </si>
  <si>
    <t>ER</t>
  </si>
  <si>
    <t>WP</t>
  </si>
  <si>
    <t>BK</t>
  </si>
  <si>
    <t>BAVGA</t>
  </si>
  <si>
    <t>0-1</t>
  </si>
  <si>
    <t>PO</t>
  </si>
  <si>
    <t>A</t>
  </si>
  <si>
    <t>E</t>
  </si>
  <si>
    <t>DP</t>
  </si>
  <si>
    <t>PB</t>
  </si>
  <si>
    <t>Adrian Bleyer</t>
  </si>
  <si>
    <t>Marcel Theiner</t>
  </si>
  <si>
    <t>Feldkirch Braves</t>
  </si>
  <si>
    <t>POSITION</t>
  </si>
  <si>
    <t>Robert Kovac</t>
  </si>
  <si>
    <t>Stefan Wehinger</t>
  </si>
  <si>
    <t>Philipp Gertschnig</t>
  </si>
  <si>
    <t>Gebi Zimmermann</t>
  </si>
  <si>
    <t>Martin Heinzle</t>
  </si>
  <si>
    <t>Timo Heinzle</t>
  </si>
  <si>
    <t>Thomas Bertsch</t>
  </si>
  <si>
    <t>Beat Thaler</t>
  </si>
  <si>
    <t>Gregor Paterno</t>
  </si>
  <si>
    <t>Borko Baranasic</t>
  </si>
  <si>
    <t>Leon Nöbl</t>
  </si>
  <si>
    <t>Luca Mäser</t>
  </si>
  <si>
    <t>Pascal Campregher</t>
  </si>
  <si>
    <t>Christian Traut</t>
  </si>
  <si>
    <t>Kirian Pichler</t>
  </si>
  <si>
    <t>Adam Garnich</t>
  </si>
  <si>
    <t>Alexander Lambauer</t>
  </si>
  <si>
    <t>Mike Boateng</t>
  </si>
  <si>
    <t>Stefan Schwendinger</t>
  </si>
  <si>
    <t>Marc Schindelwig</t>
  </si>
  <si>
    <t>Julian Nenning</t>
  </si>
  <si>
    <t>Stephan Dirnberger</t>
  </si>
  <si>
    <t>0-2</t>
  </si>
  <si>
    <t>Michael Kreil</t>
  </si>
  <si>
    <t>Fabienne Egger</t>
  </si>
  <si>
    <t>Michael Meusburger</t>
  </si>
  <si>
    <t>Joachim Frick</t>
  </si>
  <si>
    <t>L Mayer</t>
  </si>
  <si>
    <t>Bernhard Wolf</t>
  </si>
  <si>
    <t>S Selinschek</t>
  </si>
  <si>
    <t>Marcel Grasser</t>
  </si>
  <si>
    <t>Lukas Rhomberg</t>
  </si>
  <si>
    <t>Hannes Moosbrugger</t>
  </si>
  <si>
    <t>Patrick Küng</t>
  </si>
  <si>
    <t>Arjan Frans</t>
  </si>
  <si>
    <t>Erwin Vals Frias</t>
  </si>
  <si>
    <t>Sascha Bechtold</t>
  </si>
  <si>
    <t>Gabriel Selinschek</t>
  </si>
  <si>
    <t>Karl Heinz Maier</t>
  </si>
  <si>
    <t>Milan Tamburic</t>
  </si>
  <si>
    <t>Mario Müller</t>
  </si>
  <si>
    <t>Max Harrer</t>
  </si>
  <si>
    <t>Marcel Winder</t>
  </si>
  <si>
    <t>2-0</t>
  </si>
  <si>
    <t>Jonas Lang</t>
  </si>
  <si>
    <t>Isabel Salcher</t>
  </si>
  <si>
    <t>Yanik Mäser</t>
  </si>
  <si>
    <t>Dion Hagen</t>
  </si>
  <si>
    <t>Hubert Böhler</t>
  </si>
  <si>
    <t>Leon Nböl</t>
  </si>
  <si>
    <t>Chris Kerle</t>
  </si>
  <si>
    <t>Mathias Groicher</t>
  </si>
  <si>
    <t>Mark Hegarty</t>
  </si>
  <si>
    <t>Helfried Lambauer</t>
  </si>
  <si>
    <t>Kai Aicher</t>
  </si>
  <si>
    <t>Alex Lambauer</t>
  </si>
  <si>
    <t>Mathias Meusburger</t>
  </si>
  <si>
    <t>Hannes Riedmann</t>
  </si>
  <si>
    <t>Phillip Fitz</t>
  </si>
  <si>
    <t>Frank Büchele</t>
  </si>
  <si>
    <t>Niklas Kübler</t>
  </si>
  <si>
    <t>Raphael Leo</t>
  </si>
  <si>
    <t>PITCHER</t>
  </si>
  <si>
    <t>GAMES</t>
  </si>
  <si>
    <t>FAVG</t>
  </si>
  <si>
    <t>CATCHER</t>
  </si>
  <si>
    <t>CPCTG</t>
  </si>
  <si>
    <t>FIRST BASE</t>
  </si>
  <si>
    <t>SECOND BASE</t>
  </si>
  <si>
    <t>THIRD BASE</t>
  </si>
  <si>
    <t>SHORT STOP</t>
  </si>
  <si>
    <t>LEFTFIELD</t>
  </si>
  <si>
    <t>CENTERFIELD</t>
  </si>
  <si>
    <t>RIGHTFIELD</t>
  </si>
  <si>
    <t>Moritz Bickel</t>
  </si>
  <si>
    <t>Charlie Maier</t>
  </si>
  <si>
    <t>Laura Maier</t>
  </si>
  <si>
    <t>Ivan Pena</t>
  </si>
  <si>
    <t>Niklas Huber</t>
  </si>
  <si>
    <t>Gabe Selinschek</t>
  </si>
  <si>
    <t>Abrah</t>
  </si>
  <si>
    <t>Milan Tramburic</t>
  </si>
  <si>
    <t>Christian Kerle</t>
  </si>
  <si>
    <t>Marcel Jäger</t>
  </si>
  <si>
    <t xml:space="preserve"> --------------------------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</si>
</sst>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49" fontId="3" fillId="33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49" fontId="3" fillId="33" borderId="17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4" width="20.7109375" style="0" bestFit="1" customWidth="1"/>
    <col min="8" max="8" width="7.57421875" style="0" bestFit="1" customWidth="1"/>
    <col min="9" max="9" width="20.7109375" style="0" bestFit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</row>
    <row r="2" spans="1:15" ht="15">
      <c r="A2" t="s">
        <v>6</v>
      </c>
      <c r="B2" s="2">
        <v>42879</v>
      </c>
      <c r="C2" t="s">
        <v>73</v>
      </c>
      <c r="D2" t="s">
        <v>12</v>
      </c>
      <c r="E2" s="16" t="str">
        <f>"2-8"</f>
        <v>2-8</v>
      </c>
      <c r="F2" t="s">
        <v>25</v>
      </c>
      <c r="H2" s="1">
        <v>1</v>
      </c>
      <c r="I2" s="1" t="s">
        <v>13</v>
      </c>
      <c r="J2" s="1">
        <v>4</v>
      </c>
      <c r="K2" s="1">
        <v>3</v>
      </c>
      <c r="L2" s="1">
        <v>1</v>
      </c>
      <c r="M2" s="3">
        <f>K2/J2</f>
        <v>0.75</v>
      </c>
      <c r="N2" s="4" t="str">
        <f>"1-1"</f>
        <v>1-1</v>
      </c>
      <c r="O2" s="4" t="s">
        <v>118</v>
      </c>
    </row>
    <row r="3" spans="1:15" ht="15">
      <c r="A3" t="s">
        <v>7</v>
      </c>
      <c r="B3" s="2">
        <v>42888</v>
      </c>
      <c r="C3" t="s">
        <v>73</v>
      </c>
      <c r="D3" t="s">
        <v>13</v>
      </c>
      <c r="E3" s="16" t="str">
        <f>"11-18"</f>
        <v>11-18</v>
      </c>
      <c r="F3" t="s">
        <v>25</v>
      </c>
      <c r="H3" s="1">
        <v>2</v>
      </c>
      <c r="I3" s="1" t="s">
        <v>12</v>
      </c>
      <c r="J3" s="1">
        <v>4</v>
      </c>
      <c r="K3" s="1">
        <v>2</v>
      </c>
      <c r="L3" s="1">
        <v>2</v>
      </c>
      <c r="M3" s="3">
        <f>K3/J3</f>
        <v>0.5</v>
      </c>
      <c r="N3" s="4" t="str">
        <f>"1-1"</f>
        <v>1-1</v>
      </c>
      <c r="O3" s="4" t="s">
        <v>118</v>
      </c>
    </row>
    <row r="4" spans="1:15" ht="15">
      <c r="A4" t="s">
        <v>8</v>
      </c>
      <c r="B4" s="2">
        <v>42902</v>
      </c>
      <c r="C4" t="s">
        <v>13</v>
      </c>
      <c r="D4" t="s">
        <v>73</v>
      </c>
      <c r="E4" s="16" t="str">
        <f>"14-7"</f>
        <v>14-7</v>
      </c>
      <c r="F4" t="s">
        <v>25</v>
      </c>
      <c r="H4" s="1">
        <v>3</v>
      </c>
      <c r="I4" s="1" t="s">
        <v>73</v>
      </c>
      <c r="J4" s="1">
        <v>4</v>
      </c>
      <c r="K4" s="1">
        <v>1</v>
      </c>
      <c r="L4" s="1">
        <v>3</v>
      </c>
      <c r="M4" s="3">
        <f>K4/J4</f>
        <v>0.25</v>
      </c>
      <c r="N4" s="4" t="s">
        <v>97</v>
      </c>
      <c r="O4" s="4" t="str">
        <f>"1-1"</f>
        <v>1-1</v>
      </c>
    </row>
    <row r="5" spans="1:6" ht="15">
      <c r="A5" t="s">
        <v>9</v>
      </c>
      <c r="B5" s="2">
        <v>42939</v>
      </c>
      <c r="C5" t="s">
        <v>12</v>
      </c>
      <c r="D5" t="s">
        <v>13</v>
      </c>
      <c r="E5" s="16" t="str">
        <f>"3-8"</f>
        <v>3-8</v>
      </c>
      <c r="F5" t="s">
        <v>25</v>
      </c>
    </row>
    <row r="6" spans="1:6" ht="15">
      <c r="A6" t="s">
        <v>10</v>
      </c>
      <c r="B6" s="2">
        <v>42974</v>
      </c>
      <c r="C6" t="s">
        <v>13</v>
      </c>
      <c r="D6" t="s">
        <v>12</v>
      </c>
      <c r="E6" s="16" t="str">
        <f>"6-18"</f>
        <v>6-18</v>
      </c>
      <c r="F6" t="s">
        <v>25</v>
      </c>
    </row>
    <row r="7" spans="1:6" ht="15">
      <c r="A7" t="s">
        <v>11</v>
      </c>
      <c r="B7" s="2">
        <v>43015</v>
      </c>
      <c r="C7" t="s">
        <v>12</v>
      </c>
      <c r="D7" t="s">
        <v>73</v>
      </c>
      <c r="E7" s="30" t="str">
        <f>"9-18"</f>
        <v>9-18</v>
      </c>
      <c r="F7" t="s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49">
      <selection activeCell="A66" sqref="A66:J78"/>
    </sheetView>
  </sheetViews>
  <sheetFormatPr defaultColWidth="11.421875" defaultRowHeight="15"/>
  <cols>
    <col min="1" max="1" width="20.28125" style="0" bestFit="1" customWidth="1"/>
    <col min="2" max="2" width="9.421875" style="0" bestFit="1" customWidth="1"/>
    <col min="3" max="3" width="5.57421875" style="0" bestFit="1" customWidth="1"/>
    <col min="4" max="5" width="3.57421875" style="0" bestFit="1" customWidth="1"/>
    <col min="6" max="6" width="3.421875" style="0" bestFit="1" customWidth="1"/>
    <col min="7" max="7" width="5.00390625" style="0" bestFit="1" customWidth="1"/>
    <col min="8" max="9" width="3.28125" style="0" bestFit="1" customWidth="1"/>
    <col min="10" max="10" width="5.00390625" style="0" bestFit="1" customWidth="1"/>
    <col min="11" max="11" width="4.57421875" style="0" bestFit="1" customWidth="1"/>
    <col min="12" max="12" width="3.57421875" style="0" bestFit="1" customWidth="1"/>
    <col min="13" max="13" width="3.0039062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5.57421875" style="0" bestFit="1" customWidth="1"/>
    <col min="25" max="25" width="3.0039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</cols>
  <sheetData>
    <row r="1" ht="15">
      <c r="A1" s="5" t="s">
        <v>13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119</v>
      </c>
      <c r="B4">
        <v>1</v>
      </c>
      <c r="C4" s="7">
        <f>(G4/E4)</f>
        <v>0</v>
      </c>
      <c r="D4">
        <v>5</v>
      </c>
      <c r="E4">
        <v>2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>
        <v>1</v>
      </c>
      <c r="Q4">
        <v>0</v>
      </c>
      <c r="R4">
        <v>2</v>
      </c>
      <c r="S4">
        <v>0</v>
      </c>
      <c r="T4">
        <v>2</v>
      </c>
      <c r="U4">
        <v>0</v>
      </c>
      <c r="V4" s="7">
        <f>((J4*4)+(I4*3)+(H4*2)+(G4-J4-I4-H4)*1)/E4</f>
        <v>0</v>
      </c>
      <c r="W4" s="7">
        <f>(G4+N4+P4)/(D4-L4)</f>
        <v>0.6</v>
      </c>
      <c r="X4" s="7">
        <f>V4+W4</f>
        <v>0.6</v>
      </c>
    </row>
    <row r="5" spans="1:24" ht="15">
      <c r="A5" t="s">
        <v>86</v>
      </c>
      <c r="B5">
        <v>1</v>
      </c>
      <c r="C5" s="7">
        <f aca="true" t="shared" si="0" ref="C5:C15">(G5/E5)</f>
        <v>0</v>
      </c>
      <c r="D5">
        <v>5</v>
      </c>
      <c r="E5">
        <v>4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1</v>
      </c>
      <c r="T5">
        <v>2</v>
      </c>
      <c r="U5">
        <v>0</v>
      </c>
      <c r="V5" s="7">
        <f aca="true" t="shared" si="1" ref="V5:V15">((J5*4)+(I5*3)+(H5*2)+(G5-J5-I5-H5)*1)/E5</f>
        <v>0</v>
      </c>
      <c r="W5" s="7">
        <f aca="true" t="shared" si="2" ref="W5:W15">(G5+N5+P5)/(D5-L5)</f>
        <v>0.2</v>
      </c>
      <c r="X5" s="7">
        <f aca="true" t="shared" si="3" ref="X5:X15">V5+W5</f>
        <v>0.2</v>
      </c>
    </row>
    <row r="6" spans="1:24" ht="15">
      <c r="A6" t="s">
        <v>88</v>
      </c>
      <c r="B6">
        <v>1</v>
      </c>
      <c r="C6" s="7">
        <f t="shared" si="0"/>
        <v>0.25</v>
      </c>
      <c r="D6">
        <v>4</v>
      </c>
      <c r="E6">
        <v>4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 s="7">
        <f t="shared" si="1"/>
        <v>0.25</v>
      </c>
      <c r="W6" s="7">
        <f t="shared" si="2"/>
        <v>0.25</v>
      </c>
      <c r="X6" s="7">
        <f t="shared" si="3"/>
        <v>0.5</v>
      </c>
    </row>
    <row r="7" spans="1:24" ht="15">
      <c r="A7" t="s">
        <v>84</v>
      </c>
      <c r="B7">
        <v>1</v>
      </c>
      <c r="C7" s="7">
        <f t="shared" si="0"/>
        <v>0</v>
      </c>
      <c r="D7">
        <v>4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 s="7">
        <f t="shared" si="1"/>
        <v>0</v>
      </c>
      <c r="W7" s="7">
        <f t="shared" si="2"/>
        <v>0.25</v>
      </c>
      <c r="X7" s="7">
        <f t="shared" si="3"/>
        <v>0.25</v>
      </c>
    </row>
    <row r="8" spans="1:24" ht="15">
      <c r="A8" t="s">
        <v>85</v>
      </c>
      <c r="B8">
        <v>1</v>
      </c>
      <c r="C8" s="7">
        <f t="shared" si="0"/>
        <v>1</v>
      </c>
      <c r="D8">
        <v>4</v>
      </c>
      <c r="E8">
        <v>3</v>
      </c>
      <c r="F8">
        <v>1</v>
      </c>
      <c r="G8">
        <v>3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7">
        <f t="shared" si="1"/>
        <v>1.3333333333333333</v>
      </c>
      <c r="W8" s="7">
        <f t="shared" si="2"/>
        <v>1</v>
      </c>
      <c r="X8" s="7">
        <f t="shared" si="3"/>
        <v>2.333333333333333</v>
      </c>
    </row>
    <row r="9" spans="1:24" ht="15">
      <c r="A9" t="s">
        <v>108</v>
      </c>
      <c r="B9">
        <v>1</v>
      </c>
      <c r="C9" s="7" t="e">
        <f t="shared" si="0"/>
        <v>#DIV/0!</v>
      </c>
      <c r="D9">
        <v>3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 s="7">
        <v>0</v>
      </c>
      <c r="W9" s="7">
        <f t="shared" si="2"/>
        <v>1</v>
      </c>
      <c r="X9" s="7">
        <f t="shared" si="3"/>
        <v>1</v>
      </c>
    </row>
    <row r="10" spans="1:24" ht="15">
      <c r="A10" t="s">
        <v>120</v>
      </c>
      <c r="B10">
        <v>1</v>
      </c>
      <c r="C10" s="7" t="e">
        <f t="shared" si="0"/>
        <v>#DIV/0!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 s="7" t="e">
        <f t="shared" si="1"/>
        <v>#DIV/0!</v>
      </c>
      <c r="W10" s="7">
        <f t="shared" si="2"/>
        <v>1</v>
      </c>
      <c r="X10" s="7" t="e">
        <f t="shared" si="3"/>
        <v>#DIV/0!</v>
      </c>
    </row>
    <row r="11" spans="1:24" ht="15">
      <c r="A11" t="s">
        <v>109</v>
      </c>
      <c r="B11">
        <v>1</v>
      </c>
      <c r="C11" s="7">
        <f t="shared" si="0"/>
        <v>0.3333333333333333</v>
      </c>
      <c r="D11">
        <v>4</v>
      </c>
      <c r="E11">
        <v>3</v>
      </c>
      <c r="F11">
        <v>1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1</v>
      </c>
      <c r="U11">
        <v>1</v>
      </c>
      <c r="V11" s="7">
        <f t="shared" si="1"/>
        <v>0.3333333333333333</v>
      </c>
      <c r="W11" s="7">
        <f t="shared" si="2"/>
        <v>0.5</v>
      </c>
      <c r="X11" s="7">
        <f t="shared" si="3"/>
        <v>0.8333333333333333</v>
      </c>
    </row>
    <row r="12" spans="1:24" ht="15">
      <c r="A12" t="s">
        <v>87</v>
      </c>
      <c r="B12">
        <v>1</v>
      </c>
      <c r="C12" s="7">
        <f t="shared" si="0"/>
        <v>0</v>
      </c>
      <c r="D12">
        <v>4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0</v>
      </c>
      <c r="V12" s="7">
        <f t="shared" si="1"/>
        <v>0</v>
      </c>
      <c r="W12" s="7">
        <f t="shared" si="2"/>
        <v>0.3333333333333333</v>
      </c>
      <c r="X12" s="7">
        <f t="shared" si="3"/>
        <v>0.3333333333333333</v>
      </c>
    </row>
    <row r="13" spans="1:24" ht="15">
      <c r="A13" t="s">
        <v>121</v>
      </c>
      <c r="B13">
        <v>1</v>
      </c>
      <c r="C13" s="7">
        <f t="shared" si="0"/>
        <v>0</v>
      </c>
      <c r="D13">
        <v>3</v>
      </c>
      <c r="E13">
        <v>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</row>
    <row r="14" spans="1:24" ht="15.75" thickBot="1">
      <c r="A14" s="8" t="s">
        <v>122</v>
      </c>
      <c r="B14" s="8">
        <v>1</v>
      </c>
      <c r="C14" s="9">
        <f t="shared" si="0"/>
        <v>0</v>
      </c>
      <c r="D14" s="8">
        <v>1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9">
        <f t="shared" si="1"/>
        <v>0</v>
      </c>
      <c r="W14" s="9">
        <f t="shared" si="2"/>
        <v>0</v>
      </c>
      <c r="X14" s="9">
        <f t="shared" si="3"/>
        <v>0</v>
      </c>
    </row>
    <row r="15" spans="1:24" ht="15">
      <c r="A15" s="10" t="s">
        <v>52</v>
      </c>
      <c r="B15" s="10">
        <v>1</v>
      </c>
      <c r="C15" s="7">
        <f t="shared" si="0"/>
        <v>0.2</v>
      </c>
      <c r="D15">
        <f aca="true" t="shared" si="4" ref="D15:U15">SUM(D4:D14)</f>
        <v>38</v>
      </c>
      <c r="E15">
        <f t="shared" si="4"/>
        <v>25</v>
      </c>
      <c r="F15">
        <f t="shared" si="4"/>
        <v>8</v>
      </c>
      <c r="G15">
        <f t="shared" si="4"/>
        <v>5</v>
      </c>
      <c r="H15">
        <f t="shared" si="4"/>
        <v>1</v>
      </c>
      <c r="I15">
        <f t="shared" si="4"/>
        <v>0</v>
      </c>
      <c r="J15">
        <f t="shared" si="4"/>
        <v>0</v>
      </c>
      <c r="K15">
        <f t="shared" si="4"/>
        <v>0</v>
      </c>
      <c r="L15">
        <f t="shared" si="4"/>
        <v>1</v>
      </c>
      <c r="M15">
        <f t="shared" si="4"/>
        <v>0</v>
      </c>
      <c r="N15">
        <f t="shared" si="4"/>
        <v>8</v>
      </c>
      <c r="O15">
        <f t="shared" si="4"/>
        <v>0</v>
      </c>
      <c r="P15">
        <f t="shared" si="4"/>
        <v>4</v>
      </c>
      <c r="Q15">
        <f t="shared" si="4"/>
        <v>0</v>
      </c>
      <c r="R15">
        <f t="shared" si="4"/>
        <v>2</v>
      </c>
      <c r="S15">
        <f t="shared" si="4"/>
        <v>1</v>
      </c>
      <c r="T15">
        <f t="shared" si="4"/>
        <v>13</v>
      </c>
      <c r="U15">
        <f t="shared" si="4"/>
        <v>1</v>
      </c>
      <c r="V15" s="7">
        <f t="shared" si="1"/>
        <v>0.24</v>
      </c>
      <c r="W15" s="7">
        <f t="shared" si="2"/>
        <v>0.4594594594594595</v>
      </c>
      <c r="X15" s="7">
        <f t="shared" si="3"/>
        <v>0.6994594594594594</v>
      </c>
    </row>
    <row r="17" ht="15.75" thickBot="1">
      <c r="A17" t="s">
        <v>24</v>
      </c>
    </row>
    <row r="18" spans="1:28" ht="15.75" thickBot="1">
      <c r="A18" s="17" t="s">
        <v>28</v>
      </c>
      <c r="B18" s="6" t="s">
        <v>53</v>
      </c>
      <c r="C18" s="6" t="s">
        <v>29</v>
      </c>
      <c r="D18" s="6" t="s">
        <v>54</v>
      </c>
      <c r="E18" s="6" t="s">
        <v>55</v>
      </c>
      <c r="F18" s="6" t="s">
        <v>56</v>
      </c>
      <c r="G18" s="6" t="s">
        <v>57</v>
      </c>
      <c r="H18" s="6" t="s">
        <v>58</v>
      </c>
      <c r="I18" s="6" t="s">
        <v>59</v>
      </c>
      <c r="J18" s="6" t="s">
        <v>60</v>
      </c>
      <c r="K18" s="6" t="s">
        <v>31</v>
      </c>
      <c r="L18" s="6" t="s">
        <v>32</v>
      </c>
      <c r="M18" s="6" t="s">
        <v>33</v>
      </c>
      <c r="N18" s="6" t="s">
        <v>61</v>
      </c>
      <c r="O18" s="6" t="s">
        <v>34</v>
      </c>
      <c r="P18" s="6" t="s">
        <v>35</v>
      </c>
      <c r="Q18" s="6" t="s">
        <v>36</v>
      </c>
      <c r="R18" s="6" t="s">
        <v>37</v>
      </c>
      <c r="S18" s="6" t="s">
        <v>39</v>
      </c>
      <c r="T18" s="6" t="s">
        <v>40</v>
      </c>
      <c r="U18" s="6" t="s">
        <v>41</v>
      </c>
      <c r="V18" s="6" t="s">
        <v>42</v>
      </c>
      <c r="W18" s="6" t="s">
        <v>43</v>
      </c>
      <c r="X18" s="6" t="s">
        <v>44</v>
      </c>
      <c r="Y18" s="6" t="s">
        <v>47</v>
      </c>
      <c r="Z18" s="6" t="s">
        <v>62</v>
      </c>
      <c r="AA18" s="6" t="s">
        <v>63</v>
      </c>
      <c r="AB18" s="18" t="s">
        <v>64</v>
      </c>
    </row>
    <row r="19" spans="1:28" ht="15">
      <c r="A19" s="23" t="s">
        <v>123</v>
      </c>
      <c r="B19" s="24">
        <f>7*(N19/J19)</f>
        <v>2.8000000000000003</v>
      </c>
      <c r="C19" s="23">
        <v>1</v>
      </c>
      <c r="D19" s="23">
        <v>1</v>
      </c>
      <c r="E19" s="23">
        <v>0</v>
      </c>
      <c r="F19" s="23">
        <v>0</v>
      </c>
      <c r="G19" s="23" t="s">
        <v>22</v>
      </c>
      <c r="H19" s="23">
        <v>0</v>
      </c>
      <c r="I19" s="23">
        <v>0</v>
      </c>
      <c r="J19" s="23">
        <v>5</v>
      </c>
      <c r="K19" s="23">
        <v>20</v>
      </c>
      <c r="L19" s="23">
        <v>20</v>
      </c>
      <c r="M19" s="23">
        <v>3</v>
      </c>
      <c r="N19" s="23">
        <v>2</v>
      </c>
      <c r="O19" s="23">
        <v>6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5</v>
      </c>
      <c r="Z19" s="23">
        <v>0</v>
      </c>
      <c r="AA19" s="23">
        <v>0</v>
      </c>
      <c r="AB19" s="25">
        <f>O19/L19</f>
        <v>0.3</v>
      </c>
    </row>
    <row r="20" spans="1:28" ht="15.75" thickBot="1">
      <c r="A20" s="8" t="s">
        <v>84</v>
      </c>
      <c r="B20" s="12">
        <f>7*(N20/J20)</f>
        <v>0</v>
      </c>
      <c r="C20" s="8">
        <v>1</v>
      </c>
      <c r="D20" s="8">
        <v>0</v>
      </c>
      <c r="E20" s="8">
        <v>0</v>
      </c>
      <c r="F20" s="8">
        <v>0</v>
      </c>
      <c r="G20" s="8" t="s">
        <v>23</v>
      </c>
      <c r="H20" s="8">
        <v>0</v>
      </c>
      <c r="I20" s="8">
        <v>0</v>
      </c>
      <c r="J20" s="8">
        <v>2</v>
      </c>
      <c r="K20" s="8">
        <v>8</v>
      </c>
      <c r="L20" s="8">
        <v>8</v>
      </c>
      <c r="M20" s="8">
        <v>0</v>
      </c>
      <c r="N20" s="8">
        <v>0</v>
      </c>
      <c r="O20" s="8">
        <v>2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3</v>
      </c>
      <c r="Z20" s="8">
        <v>0</v>
      </c>
      <c r="AA20" s="8">
        <v>0</v>
      </c>
      <c r="AB20" s="9">
        <f>O20/L20</f>
        <v>0.25</v>
      </c>
    </row>
    <row r="21" spans="1:28" ht="15">
      <c r="A21" s="10" t="s">
        <v>52</v>
      </c>
      <c r="B21" s="11">
        <f>7*(N21/J21)</f>
        <v>2</v>
      </c>
      <c r="C21">
        <v>1</v>
      </c>
      <c r="D21">
        <f>SUM(D19:D20)</f>
        <v>1</v>
      </c>
      <c r="E21">
        <f>SUM(E19:E20)</f>
        <v>0</v>
      </c>
      <c r="F21">
        <f>SUM(F19:F20)</f>
        <v>0</v>
      </c>
      <c r="G21" t="s">
        <v>65</v>
      </c>
      <c r="H21">
        <f aca="true" t="shared" si="5" ref="H21:AA21">SUM(H19:H20)</f>
        <v>0</v>
      </c>
      <c r="I21">
        <f t="shared" si="5"/>
        <v>0</v>
      </c>
      <c r="J21">
        <f t="shared" si="5"/>
        <v>7</v>
      </c>
      <c r="K21">
        <f t="shared" si="5"/>
        <v>28</v>
      </c>
      <c r="L21">
        <f t="shared" si="5"/>
        <v>28</v>
      </c>
      <c r="M21">
        <f t="shared" si="5"/>
        <v>3</v>
      </c>
      <c r="N21">
        <f t="shared" si="5"/>
        <v>2</v>
      </c>
      <c r="O21">
        <f t="shared" si="5"/>
        <v>8</v>
      </c>
      <c r="P21">
        <f t="shared" si="5"/>
        <v>1</v>
      </c>
      <c r="Q21">
        <f t="shared" si="5"/>
        <v>0</v>
      </c>
      <c r="R21">
        <f t="shared" si="5"/>
        <v>0</v>
      </c>
      <c r="S21">
        <f t="shared" si="5"/>
        <v>0</v>
      </c>
      <c r="T21">
        <f t="shared" si="5"/>
        <v>0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  <c r="Y21">
        <f t="shared" si="5"/>
        <v>8</v>
      </c>
      <c r="Z21">
        <f t="shared" si="5"/>
        <v>0</v>
      </c>
      <c r="AA21">
        <f t="shared" si="5"/>
        <v>0</v>
      </c>
      <c r="AB21" s="7">
        <f>O21/L21</f>
        <v>0.2857142857142857</v>
      </c>
    </row>
    <row r="23" ht="15.75" thickBot="1">
      <c r="A23" t="s">
        <v>26</v>
      </c>
    </row>
    <row r="24" spans="1:10" ht="15.75" thickBot="1">
      <c r="A24" s="6" t="s">
        <v>28</v>
      </c>
      <c r="B24" s="6" t="s">
        <v>74</v>
      </c>
      <c r="C24" s="6" t="s">
        <v>66</v>
      </c>
      <c r="D24" s="6" t="s">
        <v>67</v>
      </c>
      <c r="E24" s="6" t="s">
        <v>68</v>
      </c>
      <c r="F24" s="6" t="s">
        <v>69</v>
      </c>
      <c r="G24" s="6" t="s">
        <v>60</v>
      </c>
      <c r="H24" s="6" t="s">
        <v>70</v>
      </c>
      <c r="I24" s="6" t="s">
        <v>45</v>
      </c>
      <c r="J24" s="6" t="s">
        <v>46</v>
      </c>
    </row>
    <row r="25" spans="1:7" ht="15">
      <c r="A25" t="s">
        <v>84</v>
      </c>
      <c r="B25">
        <v>1</v>
      </c>
      <c r="C25">
        <v>0</v>
      </c>
      <c r="D25">
        <v>0</v>
      </c>
      <c r="E25">
        <v>0</v>
      </c>
      <c r="F25">
        <v>0</v>
      </c>
      <c r="G25">
        <v>2</v>
      </c>
    </row>
    <row r="26" spans="1:7" ht="15">
      <c r="A26" t="s">
        <v>123</v>
      </c>
      <c r="B26">
        <v>1</v>
      </c>
      <c r="C26">
        <v>2</v>
      </c>
      <c r="D26">
        <v>2</v>
      </c>
      <c r="E26">
        <v>0</v>
      </c>
      <c r="F26">
        <v>0</v>
      </c>
      <c r="G26">
        <v>5</v>
      </c>
    </row>
    <row r="27" spans="1:10" ht="15">
      <c r="A27" t="s">
        <v>88</v>
      </c>
      <c r="B27">
        <v>2</v>
      </c>
      <c r="C27">
        <v>9</v>
      </c>
      <c r="D27">
        <v>0</v>
      </c>
      <c r="E27">
        <v>0</v>
      </c>
      <c r="F27">
        <v>0</v>
      </c>
      <c r="G27">
        <v>7</v>
      </c>
      <c r="H27">
        <v>2</v>
      </c>
      <c r="I27">
        <v>2</v>
      </c>
      <c r="J27">
        <v>0</v>
      </c>
    </row>
    <row r="28" spans="1:7" ht="15">
      <c r="A28" t="s">
        <v>87</v>
      </c>
      <c r="B28">
        <v>3</v>
      </c>
      <c r="C28">
        <v>7</v>
      </c>
      <c r="D28">
        <v>0</v>
      </c>
      <c r="E28">
        <v>0</v>
      </c>
      <c r="F28">
        <v>0</v>
      </c>
      <c r="G28">
        <v>7</v>
      </c>
    </row>
    <row r="29" spans="1:7" ht="15">
      <c r="A29" t="s">
        <v>120</v>
      </c>
      <c r="B29">
        <v>4</v>
      </c>
      <c r="C29">
        <v>0</v>
      </c>
      <c r="D29">
        <v>0</v>
      </c>
      <c r="E29">
        <v>0</v>
      </c>
      <c r="F29">
        <v>0</v>
      </c>
      <c r="G29">
        <v>1</v>
      </c>
    </row>
    <row r="30" spans="1:7" ht="15">
      <c r="A30" t="s">
        <v>121</v>
      </c>
      <c r="B30">
        <v>4</v>
      </c>
      <c r="C30">
        <v>0</v>
      </c>
      <c r="D30">
        <v>1</v>
      </c>
      <c r="E30">
        <v>0</v>
      </c>
      <c r="F30">
        <v>0</v>
      </c>
      <c r="G30">
        <v>6</v>
      </c>
    </row>
    <row r="31" spans="1:7" ht="15">
      <c r="A31" t="s">
        <v>119</v>
      </c>
      <c r="B31">
        <v>5</v>
      </c>
      <c r="C31">
        <v>0</v>
      </c>
      <c r="D31">
        <v>2</v>
      </c>
      <c r="E31">
        <v>0</v>
      </c>
      <c r="F31">
        <v>0</v>
      </c>
      <c r="G31">
        <v>3</v>
      </c>
    </row>
    <row r="32" spans="1:7" ht="15">
      <c r="A32" t="s">
        <v>108</v>
      </c>
      <c r="B32">
        <v>5</v>
      </c>
      <c r="C32">
        <v>0</v>
      </c>
      <c r="D32">
        <v>1</v>
      </c>
      <c r="E32">
        <v>0</v>
      </c>
      <c r="F32">
        <v>0</v>
      </c>
      <c r="G32">
        <v>4</v>
      </c>
    </row>
    <row r="33" spans="1:7" ht="15">
      <c r="A33" t="s">
        <v>86</v>
      </c>
      <c r="B33">
        <v>6</v>
      </c>
      <c r="C33">
        <v>2</v>
      </c>
      <c r="D33">
        <v>2</v>
      </c>
      <c r="E33">
        <v>0</v>
      </c>
      <c r="F33">
        <v>0</v>
      </c>
      <c r="G33">
        <v>7</v>
      </c>
    </row>
    <row r="34" spans="1:7" ht="15">
      <c r="A34" t="s">
        <v>119</v>
      </c>
      <c r="B34">
        <v>7</v>
      </c>
      <c r="C34">
        <v>0</v>
      </c>
      <c r="D34">
        <v>0</v>
      </c>
      <c r="E34">
        <v>0</v>
      </c>
      <c r="F34">
        <v>0</v>
      </c>
      <c r="G34">
        <v>4</v>
      </c>
    </row>
    <row r="35" spans="1:7" ht="15">
      <c r="A35" t="s">
        <v>120</v>
      </c>
      <c r="B35">
        <v>7</v>
      </c>
      <c r="C35">
        <v>0</v>
      </c>
      <c r="D35">
        <v>0</v>
      </c>
      <c r="E35">
        <v>0</v>
      </c>
      <c r="F35">
        <v>0</v>
      </c>
      <c r="G35">
        <v>2</v>
      </c>
    </row>
    <row r="36" spans="1:7" ht="15">
      <c r="A36" t="s">
        <v>109</v>
      </c>
      <c r="B36">
        <v>7</v>
      </c>
      <c r="C36">
        <v>0</v>
      </c>
      <c r="D36">
        <v>0</v>
      </c>
      <c r="E36">
        <v>0</v>
      </c>
      <c r="F36">
        <v>0</v>
      </c>
      <c r="G36">
        <v>1</v>
      </c>
    </row>
    <row r="37" spans="1:7" ht="15">
      <c r="A37" t="s">
        <v>124</v>
      </c>
      <c r="B37">
        <v>8</v>
      </c>
      <c r="C37">
        <v>1</v>
      </c>
      <c r="D37">
        <v>0</v>
      </c>
      <c r="E37">
        <v>0</v>
      </c>
      <c r="F37">
        <v>0</v>
      </c>
      <c r="G37">
        <v>7</v>
      </c>
    </row>
    <row r="38" spans="1:7" ht="15">
      <c r="A38" t="s">
        <v>109</v>
      </c>
      <c r="B38">
        <v>9</v>
      </c>
      <c r="C38">
        <v>0</v>
      </c>
      <c r="D38">
        <v>0</v>
      </c>
      <c r="E38">
        <v>0</v>
      </c>
      <c r="F38">
        <v>0</v>
      </c>
      <c r="G38">
        <v>6</v>
      </c>
    </row>
    <row r="39" spans="1:10" ht="15.75" thickBot="1">
      <c r="A39" s="8" t="s">
        <v>122</v>
      </c>
      <c r="B39" s="8">
        <v>9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8"/>
      <c r="I39" s="8"/>
      <c r="J39" s="8"/>
    </row>
    <row r="40" spans="1:10" ht="15">
      <c r="A40" s="10" t="s">
        <v>52</v>
      </c>
      <c r="C40">
        <f>SUM(C25:C39)</f>
        <v>21</v>
      </c>
      <c r="D40">
        <f>SUM(D25:D39)</f>
        <v>8</v>
      </c>
      <c r="E40">
        <f>SUM(E25:E39)</f>
        <v>0</v>
      </c>
      <c r="F40">
        <f>SUM(F25:F39)</f>
        <v>0</v>
      </c>
      <c r="G40">
        <f>SUM(G25:G39)</f>
        <v>63</v>
      </c>
      <c r="H40">
        <f>SUM(H26:H39)</f>
        <v>2</v>
      </c>
      <c r="I40">
        <f>SUM(I26:I39)</f>
        <v>2</v>
      </c>
      <c r="J40">
        <f>SUM(J26:J39)</f>
        <v>0</v>
      </c>
    </row>
    <row r="42" ht="15">
      <c r="A42" s="5" t="s">
        <v>12</v>
      </c>
    </row>
    <row r="43" ht="15.75" thickBot="1">
      <c r="A43" t="s">
        <v>27</v>
      </c>
    </row>
    <row r="44" spans="1:24" ht="15.75" thickBot="1">
      <c r="A44" s="6" t="s">
        <v>28</v>
      </c>
      <c r="B44" s="6" t="s">
        <v>29</v>
      </c>
      <c r="C44" s="6" t="s">
        <v>30</v>
      </c>
      <c r="D44" s="6" t="s">
        <v>31</v>
      </c>
      <c r="E44" s="6" t="s">
        <v>32</v>
      </c>
      <c r="F44" s="6" t="s">
        <v>33</v>
      </c>
      <c r="G44" s="6" t="s">
        <v>34</v>
      </c>
      <c r="H44" s="6" t="s">
        <v>35</v>
      </c>
      <c r="I44" s="6" t="s">
        <v>36</v>
      </c>
      <c r="J44" s="6" t="s">
        <v>37</v>
      </c>
      <c r="K44" s="6" t="s">
        <v>38</v>
      </c>
      <c r="L44" s="6" t="s">
        <v>39</v>
      </c>
      <c r="M44" s="6" t="s">
        <v>40</v>
      </c>
      <c r="N44" s="6" t="s">
        <v>41</v>
      </c>
      <c r="O44" s="6" t="s">
        <v>42</v>
      </c>
      <c r="P44" s="6" t="s">
        <v>43</v>
      </c>
      <c r="Q44" s="6" t="s">
        <v>44</v>
      </c>
      <c r="R44" s="6" t="s">
        <v>45</v>
      </c>
      <c r="S44" s="6" t="s">
        <v>46</v>
      </c>
      <c r="T44" s="6" t="s">
        <v>47</v>
      </c>
      <c r="U44" s="6" t="s">
        <v>48</v>
      </c>
      <c r="V44" s="6" t="s">
        <v>49</v>
      </c>
      <c r="W44" s="6" t="s">
        <v>50</v>
      </c>
      <c r="X44" s="6" t="s">
        <v>51</v>
      </c>
    </row>
    <row r="45" spans="1:24" ht="15">
      <c r="A45" t="s">
        <v>90</v>
      </c>
      <c r="B45">
        <v>1</v>
      </c>
      <c r="C45" s="7">
        <f>(G45/E45)</f>
        <v>0</v>
      </c>
      <c r="D45">
        <v>2</v>
      </c>
      <c r="E45">
        <v>2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 s="7">
        <f>((J45*4)+(I45*3)+(H45*2)+(G45-J45-I45-H45)*1)/E45</f>
        <v>0</v>
      </c>
      <c r="W45" s="7">
        <f>(G45+N45+P45)/(D45-L45)</f>
        <v>0</v>
      </c>
      <c r="X45" s="7">
        <f>V45+W45</f>
        <v>0</v>
      </c>
    </row>
    <row r="46" spans="1:24" ht="15">
      <c r="A46" t="s">
        <v>99</v>
      </c>
      <c r="B46">
        <v>1</v>
      </c>
      <c r="C46" s="7">
        <f aca="true" t="shared" si="6" ref="C46:C56">(G46/E46)</f>
        <v>0</v>
      </c>
      <c r="D46">
        <v>2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 s="7">
        <f aca="true" t="shared" si="7" ref="V46:V56">((J46*4)+(I46*3)+(H46*2)+(G46-J46-I46-H46)*1)/E46</f>
        <v>0</v>
      </c>
      <c r="W46" s="7">
        <f aca="true" t="shared" si="8" ref="W46:W56">(G46+N46+P46)/(D46-L46)</f>
        <v>0</v>
      </c>
      <c r="X46" s="7">
        <f aca="true" t="shared" si="9" ref="X46:X56">V46+W46</f>
        <v>0</v>
      </c>
    </row>
    <row r="47" spans="1:24" ht="15">
      <c r="A47" t="s">
        <v>71</v>
      </c>
      <c r="B47">
        <v>1</v>
      </c>
      <c r="C47" s="7">
        <f t="shared" si="6"/>
        <v>0</v>
      </c>
      <c r="D47">
        <v>3</v>
      </c>
      <c r="E47">
        <v>3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 s="7">
        <f t="shared" si="7"/>
        <v>0</v>
      </c>
      <c r="W47" s="7">
        <f t="shared" si="8"/>
        <v>0</v>
      </c>
      <c r="X47" s="7">
        <f t="shared" si="9"/>
        <v>0</v>
      </c>
    </row>
    <row r="48" spans="1:24" ht="15">
      <c r="A48" t="s">
        <v>92</v>
      </c>
      <c r="B48">
        <v>1</v>
      </c>
      <c r="C48" s="7">
        <f t="shared" si="6"/>
        <v>0.3333333333333333</v>
      </c>
      <c r="D48">
        <v>3</v>
      </c>
      <c r="E48">
        <v>3</v>
      </c>
      <c r="F48">
        <v>1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2</v>
      </c>
      <c r="U48">
        <v>0</v>
      </c>
      <c r="V48" s="7">
        <f t="shared" si="7"/>
        <v>0.3333333333333333</v>
      </c>
      <c r="W48" s="7">
        <f t="shared" si="8"/>
        <v>0.3333333333333333</v>
      </c>
      <c r="X48" s="7">
        <f t="shared" si="9"/>
        <v>0.6666666666666666</v>
      </c>
    </row>
    <row r="49" spans="1:24" ht="15">
      <c r="A49" t="s">
        <v>72</v>
      </c>
      <c r="B49">
        <v>1</v>
      </c>
      <c r="C49" s="7">
        <f t="shared" si="6"/>
        <v>0.6666666666666666</v>
      </c>
      <c r="D49">
        <v>3</v>
      </c>
      <c r="E49">
        <v>3</v>
      </c>
      <c r="F49">
        <v>1</v>
      </c>
      <c r="G49">
        <v>2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7">
        <f t="shared" si="7"/>
        <v>1</v>
      </c>
      <c r="W49" s="7">
        <f t="shared" si="8"/>
        <v>0.6666666666666666</v>
      </c>
      <c r="X49" s="7">
        <f t="shared" si="9"/>
        <v>1.6666666666666665</v>
      </c>
    </row>
    <row r="50" spans="1:24" ht="15">
      <c r="A50" t="s">
        <v>91</v>
      </c>
      <c r="B50">
        <v>1</v>
      </c>
      <c r="C50" s="7">
        <f t="shared" si="6"/>
        <v>0.6666666666666666</v>
      </c>
      <c r="D50">
        <v>3</v>
      </c>
      <c r="E50">
        <v>3</v>
      </c>
      <c r="F50">
        <v>0</v>
      </c>
      <c r="G50">
        <v>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 s="7">
        <f t="shared" si="7"/>
        <v>0.6666666666666666</v>
      </c>
      <c r="W50" s="7">
        <f t="shared" si="8"/>
        <v>0.6666666666666666</v>
      </c>
      <c r="X50" s="7">
        <f t="shared" si="9"/>
        <v>1.3333333333333333</v>
      </c>
    </row>
    <row r="51" spans="1:24" ht="15">
      <c r="A51" t="s">
        <v>98</v>
      </c>
      <c r="B51">
        <v>1</v>
      </c>
      <c r="C51" s="7">
        <f t="shared" si="6"/>
        <v>0.6666666666666666</v>
      </c>
      <c r="D51">
        <v>3</v>
      </c>
      <c r="E51">
        <v>3</v>
      </c>
      <c r="F51">
        <v>1</v>
      </c>
      <c r="G51">
        <v>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 s="7">
        <f t="shared" si="7"/>
        <v>0.6666666666666666</v>
      </c>
      <c r="W51" s="7">
        <f t="shared" si="8"/>
        <v>0.6666666666666666</v>
      </c>
      <c r="X51" s="7">
        <f t="shared" si="9"/>
        <v>1.3333333333333333</v>
      </c>
    </row>
    <row r="52" spans="1:24" ht="15">
      <c r="A52" t="s">
        <v>125</v>
      </c>
      <c r="B52">
        <v>1</v>
      </c>
      <c r="C52" s="7">
        <f t="shared" si="6"/>
        <v>0</v>
      </c>
      <c r="D52">
        <v>3</v>
      </c>
      <c r="E52">
        <v>3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 s="7">
        <f>((J52*4)+(I52*3)+(H52*2)+(G52-J52-I52-H52)*1)/E52</f>
        <v>0</v>
      </c>
      <c r="W52" s="7">
        <f>(G52+N52+P52)/(D52-L52)</f>
        <v>0</v>
      </c>
      <c r="X52" s="7">
        <f>V52+W52</f>
        <v>0</v>
      </c>
    </row>
    <row r="53" spans="1:24" ht="15">
      <c r="A53" t="s">
        <v>126</v>
      </c>
      <c r="B53">
        <v>1</v>
      </c>
      <c r="C53" s="7">
        <f t="shared" si="6"/>
        <v>0.3333333333333333</v>
      </c>
      <c r="D53">
        <v>3</v>
      </c>
      <c r="E53">
        <v>3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1</v>
      </c>
      <c r="U53">
        <v>0</v>
      </c>
      <c r="V53" s="7">
        <f>((J53*4)+(I53*3)+(H53*2)+(G53-J53-I53-H53)*1)/E53</f>
        <v>0.3333333333333333</v>
      </c>
      <c r="W53" s="7">
        <f>(G53+N53+P53)/(D53-L53)</f>
        <v>0.3333333333333333</v>
      </c>
      <c r="X53" s="7">
        <f>V53+W53</f>
        <v>0.6666666666666666</v>
      </c>
    </row>
    <row r="54" spans="1:24" ht="15">
      <c r="A54" t="s">
        <v>127</v>
      </c>
      <c r="B54">
        <v>1</v>
      </c>
      <c r="C54" s="7">
        <f t="shared" si="6"/>
        <v>0</v>
      </c>
      <c r="D54">
        <v>1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 s="7">
        <f>((J54*4)+(I54*3)+(H54*2)+(G54-J54-I54-H54)*1)/E54</f>
        <v>0</v>
      </c>
      <c r="W54" s="7">
        <f>(G54+N54+P54)/(D54-L54)</f>
        <v>0</v>
      </c>
      <c r="X54" s="7">
        <f>V54+W54</f>
        <v>0</v>
      </c>
    </row>
    <row r="55" spans="1:24" ht="15.75" thickBot="1">
      <c r="A55" s="19" t="s">
        <v>128</v>
      </c>
      <c r="B55" s="8">
        <v>1</v>
      </c>
      <c r="C55" s="9">
        <f t="shared" si="6"/>
        <v>0</v>
      </c>
      <c r="D55" s="8">
        <v>2</v>
      </c>
      <c r="E55" s="8">
        <v>2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2</v>
      </c>
      <c r="U55" s="8">
        <v>0</v>
      </c>
      <c r="V55" s="9">
        <f t="shared" si="7"/>
        <v>0</v>
      </c>
      <c r="W55" s="9">
        <f t="shared" si="8"/>
        <v>0</v>
      </c>
      <c r="X55" s="9">
        <f t="shared" si="9"/>
        <v>0</v>
      </c>
    </row>
    <row r="56" spans="1:24" ht="15">
      <c r="A56" s="10" t="s">
        <v>52</v>
      </c>
      <c r="B56" s="10">
        <v>1</v>
      </c>
      <c r="C56" s="7">
        <f t="shared" si="6"/>
        <v>0.2857142857142857</v>
      </c>
      <c r="D56">
        <f aca="true" t="shared" si="10" ref="D56:U56">SUM(D45:D55)</f>
        <v>28</v>
      </c>
      <c r="E56">
        <f t="shared" si="10"/>
        <v>28</v>
      </c>
      <c r="F56">
        <f t="shared" si="10"/>
        <v>3</v>
      </c>
      <c r="G56">
        <f t="shared" si="10"/>
        <v>8</v>
      </c>
      <c r="H56">
        <f t="shared" si="10"/>
        <v>1</v>
      </c>
      <c r="I56">
        <f t="shared" si="10"/>
        <v>0</v>
      </c>
      <c r="J56">
        <f t="shared" si="10"/>
        <v>0</v>
      </c>
      <c r="K56">
        <f t="shared" si="10"/>
        <v>0</v>
      </c>
      <c r="L56">
        <f t="shared" si="10"/>
        <v>0</v>
      </c>
      <c r="M56">
        <f t="shared" si="10"/>
        <v>0</v>
      </c>
      <c r="N56">
        <f t="shared" si="10"/>
        <v>0</v>
      </c>
      <c r="O56">
        <f t="shared" si="10"/>
        <v>0</v>
      </c>
      <c r="P56">
        <f t="shared" si="10"/>
        <v>0</v>
      </c>
      <c r="Q56">
        <f t="shared" si="10"/>
        <v>0</v>
      </c>
      <c r="R56">
        <f t="shared" si="10"/>
        <v>2</v>
      </c>
      <c r="S56">
        <f t="shared" si="10"/>
        <v>0</v>
      </c>
      <c r="T56">
        <f t="shared" si="10"/>
        <v>8</v>
      </c>
      <c r="U56">
        <f t="shared" si="10"/>
        <v>3</v>
      </c>
      <c r="V56" s="7">
        <f t="shared" si="7"/>
        <v>0.32142857142857145</v>
      </c>
      <c r="W56" s="7">
        <f t="shared" si="8"/>
        <v>0.2857142857142857</v>
      </c>
      <c r="X56" s="7">
        <f t="shared" si="9"/>
        <v>0.6071428571428572</v>
      </c>
    </row>
    <row r="58" ht="15.75" thickBot="1">
      <c r="A58" t="s">
        <v>24</v>
      </c>
    </row>
    <row r="59" spans="1:28" ht="15.75" thickBot="1">
      <c r="A59" s="17" t="s">
        <v>28</v>
      </c>
      <c r="B59" s="6" t="s">
        <v>53</v>
      </c>
      <c r="C59" s="6" t="s">
        <v>29</v>
      </c>
      <c r="D59" s="6" t="s">
        <v>54</v>
      </c>
      <c r="E59" s="6" t="s">
        <v>55</v>
      </c>
      <c r="F59" s="6" t="s">
        <v>56</v>
      </c>
      <c r="G59" s="6" t="s">
        <v>57</v>
      </c>
      <c r="H59" s="6" t="s">
        <v>58</v>
      </c>
      <c r="I59" s="6" t="s">
        <v>59</v>
      </c>
      <c r="J59" s="6" t="s">
        <v>60</v>
      </c>
      <c r="K59" s="6" t="s">
        <v>31</v>
      </c>
      <c r="L59" s="6" t="s">
        <v>32</v>
      </c>
      <c r="M59" s="6" t="s">
        <v>33</v>
      </c>
      <c r="N59" s="6" t="s">
        <v>61</v>
      </c>
      <c r="O59" s="6" t="s">
        <v>34</v>
      </c>
      <c r="P59" s="6" t="s">
        <v>35</v>
      </c>
      <c r="Q59" s="6" t="s">
        <v>36</v>
      </c>
      <c r="R59" s="6" t="s">
        <v>37</v>
      </c>
      <c r="S59" s="6" t="s">
        <v>39</v>
      </c>
      <c r="T59" s="6" t="s">
        <v>40</v>
      </c>
      <c r="U59" s="6" t="s">
        <v>41</v>
      </c>
      <c r="V59" s="6" t="s">
        <v>42</v>
      </c>
      <c r="W59" s="6" t="s">
        <v>43</v>
      </c>
      <c r="X59" s="6" t="s">
        <v>44</v>
      </c>
      <c r="Y59" s="6" t="s">
        <v>47</v>
      </c>
      <c r="Z59" s="6" t="s">
        <v>62</v>
      </c>
      <c r="AA59" s="6" t="s">
        <v>63</v>
      </c>
      <c r="AB59" s="18" t="s">
        <v>64</v>
      </c>
    </row>
    <row r="60" spans="1:28" ht="15">
      <c r="A60" s="13" t="s">
        <v>92</v>
      </c>
      <c r="B60" s="14">
        <f>7*(N60/J60)</f>
        <v>1.75</v>
      </c>
      <c r="C60" s="13">
        <v>1</v>
      </c>
      <c r="D60" s="13">
        <v>1</v>
      </c>
      <c r="E60" s="13">
        <v>0</v>
      </c>
      <c r="F60" s="10">
        <v>0</v>
      </c>
      <c r="G60" s="13" t="s">
        <v>65</v>
      </c>
      <c r="H60" s="10">
        <v>0</v>
      </c>
      <c r="I60" s="10">
        <v>0</v>
      </c>
      <c r="J60" s="10">
        <v>4</v>
      </c>
      <c r="K60" s="10">
        <v>22</v>
      </c>
      <c r="L60" s="10">
        <v>13</v>
      </c>
      <c r="M60" s="10">
        <v>4</v>
      </c>
      <c r="N60" s="10">
        <v>1</v>
      </c>
      <c r="O60" s="10">
        <v>2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6</v>
      </c>
      <c r="V60" s="10">
        <v>0</v>
      </c>
      <c r="W60" s="10">
        <v>3</v>
      </c>
      <c r="X60" s="10">
        <v>0</v>
      </c>
      <c r="Y60" s="10">
        <v>6</v>
      </c>
      <c r="Z60" s="10">
        <v>2</v>
      </c>
      <c r="AA60" s="10">
        <v>0</v>
      </c>
      <c r="AB60" s="15">
        <f>O60/L60</f>
        <v>0.15384615384615385</v>
      </c>
    </row>
    <row r="61" spans="1:28" ht="15.75" thickBot="1">
      <c r="A61" s="19" t="s">
        <v>71</v>
      </c>
      <c r="B61" s="12">
        <f>7*(N61/J61)</f>
        <v>7</v>
      </c>
      <c r="C61" s="8">
        <v>1</v>
      </c>
      <c r="D61" s="8">
        <v>0</v>
      </c>
      <c r="E61" s="8">
        <v>0</v>
      </c>
      <c r="F61" s="19">
        <v>0</v>
      </c>
      <c r="G61" s="8" t="s">
        <v>23</v>
      </c>
      <c r="H61" s="19">
        <v>0</v>
      </c>
      <c r="I61" s="19">
        <v>0</v>
      </c>
      <c r="J61" s="19">
        <v>3</v>
      </c>
      <c r="K61" s="19">
        <v>16</v>
      </c>
      <c r="L61" s="19">
        <v>12</v>
      </c>
      <c r="M61" s="19">
        <v>4</v>
      </c>
      <c r="N61" s="19">
        <v>3</v>
      </c>
      <c r="O61" s="19">
        <v>3</v>
      </c>
      <c r="P61" s="19">
        <v>1</v>
      </c>
      <c r="Q61" s="19">
        <v>0</v>
      </c>
      <c r="R61" s="19">
        <v>0</v>
      </c>
      <c r="S61" s="19">
        <v>1</v>
      </c>
      <c r="T61" s="19">
        <v>0</v>
      </c>
      <c r="U61" s="19">
        <v>2</v>
      </c>
      <c r="V61" s="19">
        <v>0</v>
      </c>
      <c r="W61" s="19">
        <v>1</v>
      </c>
      <c r="X61" s="19">
        <v>0</v>
      </c>
      <c r="Y61" s="19">
        <v>7</v>
      </c>
      <c r="Z61" s="19">
        <v>4</v>
      </c>
      <c r="AA61" s="19">
        <v>0</v>
      </c>
      <c r="AB61" s="9">
        <f>O61/L61</f>
        <v>0.25</v>
      </c>
    </row>
    <row r="62" spans="1:28" ht="15">
      <c r="A62" s="10" t="s">
        <v>52</v>
      </c>
      <c r="B62" s="11">
        <f>7*(N62/J62)</f>
        <v>4</v>
      </c>
      <c r="C62">
        <v>1</v>
      </c>
      <c r="D62">
        <f>SUM(D60:D61)</f>
        <v>1</v>
      </c>
      <c r="E62">
        <f>SUM(E60:E61)</f>
        <v>0</v>
      </c>
      <c r="F62">
        <f>SUM(F60:F61)</f>
        <v>0</v>
      </c>
      <c r="G62" t="s">
        <v>23</v>
      </c>
      <c r="H62">
        <f aca="true" t="shared" si="11" ref="H62:AA62">SUM(H60:H61)</f>
        <v>0</v>
      </c>
      <c r="I62">
        <f t="shared" si="11"/>
        <v>0</v>
      </c>
      <c r="J62">
        <f t="shared" si="11"/>
        <v>7</v>
      </c>
      <c r="K62">
        <f t="shared" si="11"/>
        <v>38</v>
      </c>
      <c r="L62">
        <f t="shared" si="11"/>
        <v>25</v>
      </c>
      <c r="M62">
        <f t="shared" si="11"/>
        <v>8</v>
      </c>
      <c r="N62">
        <f t="shared" si="11"/>
        <v>4</v>
      </c>
      <c r="O62">
        <f t="shared" si="11"/>
        <v>5</v>
      </c>
      <c r="P62">
        <f t="shared" si="11"/>
        <v>1</v>
      </c>
      <c r="Q62">
        <f t="shared" si="11"/>
        <v>0</v>
      </c>
      <c r="R62">
        <f t="shared" si="11"/>
        <v>0</v>
      </c>
      <c r="S62">
        <f t="shared" si="11"/>
        <v>1</v>
      </c>
      <c r="T62">
        <f t="shared" si="11"/>
        <v>0</v>
      </c>
      <c r="U62">
        <f t="shared" si="11"/>
        <v>8</v>
      </c>
      <c r="V62">
        <f t="shared" si="11"/>
        <v>0</v>
      </c>
      <c r="W62">
        <f t="shared" si="11"/>
        <v>4</v>
      </c>
      <c r="X62">
        <f t="shared" si="11"/>
        <v>0</v>
      </c>
      <c r="Y62">
        <f t="shared" si="11"/>
        <v>13</v>
      </c>
      <c r="Z62">
        <f t="shared" si="11"/>
        <v>6</v>
      </c>
      <c r="AA62">
        <f t="shared" si="11"/>
        <v>0</v>
      </c>
      <c r="AB62" s="7">
        <f>O62/L62</f>
        <v>0.2</v>
      </c>
    </row>
    <row r="63" spans="1:28" ht="15">
      <c r="A63" s="10"/>
      <c r="B63" s="11"/>
      <c r="AB63" s="7"/>
    </row>
    <row r="64" ht="15.75" thickBot="1">
      <c r="A64" t="s">
        <v>26</v>
      </c>
    </row>
    <row r="65" spans="1:10" ht="15.75" thickBot="1">
      <c r="A65" s="6" t="s">
        <v>28</v>
      </c>
      <c r="B65" s="6" t="s">
        <v>74</v>
      </c>
      <c r="C65" s="6" t="s">
        <v>66</v>
      </c>
      <c r="D65" s="6" t="s">
        <v>67</v>
      </c>
      <c r="E65" s="6" t="s">
        <v>68</v>
      </c>
      <c r="F65" s="6" t="s">
        <v>69</v>
      </c>
      <c r="G65" s="6" t="s">
        <v>60</v>
      </c>
      <c r="H65" s="6" t="s">
        <v>70</v>
      </c>
      <c r="I65" s="6" t="s">
        <v>45</v>
      </c>
      <c r="J65" s="6" t="s">
        <v>46</v>
      </c>
    </row>
    <row r="66" spans="1:7" ht="15">
      <c r="A66" t="s">
        <v>71</v>
      </c>
      <c r="B66">
        <v>1</v>
      </c>
      <c r="C66">
        <v>0</v>
      </c>
      <c r="D66">
        <v>1</v>
      </c>
      <c r="E66">
        <v>0</v>
      </c>
      <c r="F66">
        <v>0</v>
      </c>
      <c r="G66">
        <v>3</v>
      </c>
    </row>
    <row r="67" spans="1:7" ht="15">
      <c r="A67" t="s">
        <v>92</v>
      </c>
      <c r="B67">
        <v>1</v>
      </c>
      <c r="C67">
        <v>0</v>
      </c>
      <c r="D67">
        <v>1</v>
      </c>
      <c r="E67">
        <v>0</v>
      </c>
      <c r="F67">
        <v>0</v>
      </c>
      <c r="G67">
        <v>4</v>
      </c>
    </row>
    <row r="68" spans="1:10" ht="15">
      <c r="A68" t="s">
        <v>90</v>
      </c>
      <c r="B68">
        <v>2</v>
      </c>
      <c r="C68">
        <v>7</v>
      </c>
      <c r="D68">
        <v>1</v>
      </c>
      <c r="E68">
        <v>0</v>
      </c>
      <c r="F68">
        <v>1</v>
      </c>
      <c r="G68">
        <v>4</v>
      </c>
      <c r="H68">
        <v>3</v>
      </c>
      <c r="I68">
        <v>1</v>
      </c>
      <c r="J68">
        <v>1</v>
      </c>
    </row>
    <row r="69" spans="1:10" ht="15">
      <c r="A69" t="s">
        <v>92</v>
      </c>
      <c r="B69">
        <v>2</v>
      </c>
      <c r="C69">
        <v>6</v>
      </c>
      <c r="D69">
        <v>0</v>
      </c>
      <c r="E69">
        <v>1</v>
      </c>
      <c r="F69">
        <v>0</v>
      </c>
      <c r="G69">
        <v>3</v>
      </c>
      <c r="H69">
        <v>2</v>
      </c>
      <c r="I69">
        <v>1</v>
      </c>
      <c r="J69">
        <v>0</v>
      </c>
    </row>
    <row r="70" spans="1:7" ht="15">
      <c r="A70" t="s">
        <v>72</v>
      </c>
      <c r="B70">
        <v>3</v>
      </c>
      <c r="C70">
        <v>5</v>
      </c>
      <c r="D70">
        <v>0</v>
      </c>
      <c r="E70">
        <v>0</v>
      </c>
      <c r="F70">
        <v>0</v>
      </c>
      <c r="G70">
        <v>7</v>
      </c>
    </row>
    <row r="71" spans="1:7" ht="15">
      <c r="A71" t="s">
        <v>98</v>
      </c>
      <c r="B71">
        <v>4</v>
      </c>
      <c r="C71">
        <v>0</v>
      </c>
      <c r="D71">
        <v>0</v>
      </c>
      <c r="E71">
        <v>0</v>
      </c>
      <c r="F71">
        <v>0</v>
      </c>
      <c r="G71">
        <v>7</v>
      </c>
    </row>
    <row r="72" spans="1:7" ht="15">
      <c r="A72" t="s">
        <v>125</v>
      </c>
      <c r="B72">
        <v>5</v>
      </c>
      <c r="C72">
        <v>1</v>
      </c>
      <c r="D72">
        <v>0</v>
      </c>
      <c r="E72">
        <v>0</v>
      </c>
      <c r="F72">
        <v>0</v>
      </c>
      <c r="G72">
        <v>7</v>
      </c>
    </row>
    <row r="73" spans="1:7" ht="15">
      <c r="A73" t="s">
        <v>91</v>
      </c>
      <c r="B73">
        <v>6</v>
      </c>
      <c r="C73">
        <v>0</v>
      </c>
      <c r="D73">
        <v>4</v>
      </c>
      <c r="E73">
        <v>1</v>
      </c>
      <c r="F73">
        <v>1</v>
      </c>
      <c r="G73">
        <v>7</v>
      </c>
    </row>
    <row r="74" spans="1:7" ht="15">
      <c r="A74" t="s">
        <v>127</v>
      </c>
      <c r="B74">
        <v>7</v>
      </c>
      <c r="C74">
        <v>1</v>
      </c>
      <c r="D74">
        <v>1</v>
      </c>
      <c r="E74">
        <v>0</v>
      </c>
      <c r="F74">
        <v>1</v>
      </c>
      <c r="G74">
        <v>4</v>
      </c>
    </row>
    <row r="75" spans="1:7" ht="15">
      <c r="A75" s="26" t="s">
        <v>128</v>
      </c>
      <c r="B75">
        <v>7</v>
      </c>
      <c r="C75">
        <v>0</v>
      </c>
      <c r="D75">
        <v>0</v>
      </c>
      <c r="E75">
        <v>0</v>
      </c>
      <c r="F75">
        <v>0</v>
      </c>
      <c r="G75">
        <v>3</v>
      </c>
    </row>
    <row r="76" spans="1:7" ht="15">
      <c r="A76" t="s">
        <v>99</v>
      </c>
      <c r="B76">
        <v>8</v>
      </c>
      <c r="C76">
        <v>0</v>
      </c>
      <c r="D76">
        <v>0</v>
      </c>
      <c r="E76">
        <v>0</v>
      </c>
      <c r="F76">
        <v>0</v>
      </c>
      <c r="G76">
        <v>3</v>
      </c>
    </row>
    <row r="77" spans="1:7" ht="15">
      <c r="A77" t="s">
        <v>71</v>
      </c>
      <c r="B77">
        <v>8</v>
      </c>
      <c r="C77">
        <v>1</v>
      </c>
      <c r="D77">
        <v>0</v>
      </c>
      <c r="E77">
        <v>0</v>
      </c>
      <c r="F77">
        <v>0</v>
      </c>
      <c r="G77">
        <v>4</v>
      </c>
    </row>
    <row r="78" spans="1:10" ht="15.75" thickBot="1">
      <c r="A78" s="8" t="s">
        <v>126</v>
      </c>
      <c r="B78" s="8">
        <v>9</v>
      </c>
      <c r="C78" s="8">
        <v>0</v>
      </c>
      <c r="D78" s="8">
        <v>0</v>
      </c>
      <c r="E78" s="8">
        <v>0</v>
      </c>
      <c r="F78" s="8">
        <v>0</v>
      </c>
      <c r="G78" s="8">
        <v>7</v>
      </c>
      <c r="H78" s="8"/>
      <c r="I78" s="8"/>
      <c r="J78" s="8"/>
    </row>
    <row r="79" spans="1:10" ht="15">
      <c r="A79" s="10" t="s">
        <v>52</v>
      </c>
      <c r="C79">
        <f>SUM(C66:C78)</f>
        <v>21</v>
      </c>
      <c r="D79">
        <f>SUM(D66:D78)</f>
        <v>8</v>
      </c>
      <c r="E79">
        <f>SUM(E66:E78)</f>
        <v>2</v>
      </c>
      <c r="F79">
        <v>1</v>
      </c>
      <c r="G79">
        <f>SUM(G66:G78)</f>
        <v>63</v>
      </c>
      <c r="H79">
        <f>SUM(H66:H78)</f>
        <v>5</v>
      </c>
      <c r="I79">
        <f>SUM(I66:I78)</f>
        <v>2</v>
      </c>
      <c r="J79">
        <f>SUM(J66:J78)</f>
        <v>1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A24" sqref="A24:J35"/>
    </sheetView>
  </sheetViews>
  <sheetFormatPr defaultColWidth="11.421875" defaultRowHeight="15"/>
  <cols>
    <col min="1" max="1" width="20.28125" style="0" bestFit="1" customWidth="1"/>
    <col min="2" max="2" width="9.421875" style="0" bestFit="1" customWidth="1"/>
    <col min="3" max="3" width="5.57421875" style="0" bestFit="1" customWidth="1"/>
    <col min="4" max="5" width="3.57421875" style="0" bestFit="1" customWidth="1"/>
    <col min="6" max="6" width="3.421875" style="0" bestFit="1" customWidth="1"/>
    <col min="7" max="7" width="5.00390625" style="0" bestFit="1" customWidth="1"/>
    <col min="8" max="9" width="3.28125" style="0" bestFit="1" customWidth="1"/>
    <col min="10" max="10" width="5.00390625" style="0" bestFit="1" customWidth="1"/>
    <col min="11" max="11" width="4.57421875" style="0" bestFit="1" customWidth="1"/>
    <col min="12" max="12" width="3.57421875" style="0" bestFit="1" customWidth="1"/>
    <col min="13" max="13" width="3.0039062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5.57421875" style="0" bestFit="1" customWidth="1"/>
    <col min="25" max="25" width="3.0039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</cols>
  <sheetData>
    <row r="1" ht="15">
      <c r="A1" s="5" t="s">
        <v>12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129</v>
      </c>
      <c r="B4">
        <v>1</v>
      </c>
      <c r="C4" s="7">
        <f>(G4/E4)</f>
        <v>0.5</v>
      </c>
      <c r="D4">
        <v>5</v>
      </c>
      <c r="E4">
        <v>4</v>
      </c>
      <c r="F4">
        <v>2</v>
      </c>
      <c r="G4">
        <v>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0</v>
      </c>
      <c r="R4">
        <v>2</v>
      </c>
      <c r="S4">
        <v>0</v>
      </c>
      <c r="T4">
        <v>2</v>
      </c>
      <c r="U4">
        <v>2</v>
      </c>
      <c r="V4" s="7">
        <f>((J4*4)+(I4*3)+(H4*2)+(G4-J4-I4-H4)*1)/E4</f>
        <v>0.5</v>
      </c>
      <c r="W4" s="7">
        <f>(G4+N4+P4)/(D4-L4)</f>
        <v>0.6</v>
      </c>
      <c r="X4" s="7">
        <f>V4+W4</f>
        <v>1.1</v>
      </c>
    </row>
    <row r="5" spans="1:24" ht="15">
      <c r="A5" t="s">
        <v>130</v>
      </c>
      <c r="B5">
        <v>1</v>
      </c>
      <c r="C5" s="7">
        <f aca="true" t="shared" si="0" ref="C5:C14">(G5/E5)</f>
        <v>0.6666666666666666</v>
      </c>
      <c r="D5">
        <v>5</v>
      </c>
      <c r="E5">
        <v>3</v>
      </c>
      <c r="F5">
        <v>2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2</v>
      </c>
      <c r="S5">
        <v>0</v>
      </c>
      <c r="T5">
        <v>0</v>
      </c>
      <c r="U5">
        <v>0</v>
      </c>
      <c r="V5" s="7">
        <f aca="true" t="shared" si="1" ref="V5:V14">((J5*4)+(I5*3)+(H5*2)+(G5-J5-I5-H5)*1)/E5</f>
        <v>0.6666666666666666</v>
      </c>
      <c r="W5" s="7">
        <f aca="true" t="shared" si="2" ref="W5:W14">(G5+N5+P5)/(D5-L5)</f>
        <v>0.8</v>
      </c>
      <c r="X5" s="7">
        <f aca="true" t="shared" si="3" ref="X5:X14">V5+W5</f>
        <v>1.4666666666666668</v>
      </c>
    </row>
    <row r="6" spans="1:24" ht="15">
      <c r="A6" t="s">
        <v>98</v>
      </c>
      <c r="B6">
        <v>1</v>
      </c>
      <c r="C6" s="7">
        <f t="shared" si="0"/>
        <v>0.6666666666666666</v>
      </c>
      <c r="D6">
        <v>5</v>
      </c>
      <c r="E6">
        <v>3</v>
      </c>
      <c r="F6">
        <v>3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2</v>
      </c>
      <c r="S6">
        <v>0</v>
      </c>
      <c r="T6">
        <v>0</v>
      </c>
      <c r="U6">
        <v>1</v>
      </c>
      <c r="V6" s="7">
        <f t="shared" si="1"/>
        <v>0.6666666666666666</v>
      </c>
      <c r="W6" s="7">
        <f t="shared" si="2"/>
        <v>0.8</v>
      </c>
      <c r="X6" s="7">
        <f t="shared" si="3"/>
        <v>1.4666666666666668</v>
      </c>
    </row>
    <row r="7" spans="1:24" ht="15">
      <c r="A7" t="s">
        <v>72</v>
      </c>
      <c r="B7">
        <v>1</v>
      </c>
      <c r="C7" s="7">
        <f t="shared" si="0"/>
        <v>0.75</v>
      </c>
      <c r="D7">
        <v>5</v>
      </c>
      <c r="E7">
        <v>4</v>
      </c>
      <c r="F7">
        <v>3</v>
      </c>
      <c r="G7">
        <v>3</v>
      </c>
      <c r="H7">
        <v>1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</v>
      </c>
      <c r="V7" s="7">
        <f t="shared" si="1"/>
        <v>1</v>
      </c>
      <c r="W7" s="7">
        <f t="shared" si="2"/>
        <v>0.6</v>
      </c>
      <c r="X7" s="7">
        <f t="shared" si="3"/>
        <v>1.6</v>
      </c>
    </row>
    <row r="8" spans="1:24" ht="15">
      <c r="A8" t="s">
        <v>131</v>
      </c>
      <c r="B8">
        <v>1</v>
      </c>
      <c r="C8" s="7">
        <f t="shared" si="0"/>
        <v>0</v>
      </c>
      <c r="D8">
        <v>3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7">
        <f t="shared" si="1"/>
        <v>0</v>
      </c>
      <c r="W8" s="7">
        <f t="shared" si="2"/>
        <v>0.6666666666666666</v>
      </c>
      <c r="X8" s="7">
        <f t="shared" si="3"/>
        <v>0.6666666666666666</v>
      </c>
    </row>
    <row r="9" spans="1:24" ht="15">
      <c r="A9" t="s">
        <v>71</v>
      </c>
      <c r="B9">
        <v>1</v>
      </c>
      <c r="C9" s="7">
        <f t="shared" si="0"/>
        <v>0</v>
      </c>
      <c r="D9">
        <v>2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</v>
      </c>
      <c r="U9"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</row>
    <row r="10" spans="1:24" ht="15">
      <c r="A10" t="s">
        <v>132</v>
      </c>
      <c r="B10">
        <v>1</v>
      </c>
      <c r="C10" s="7">
        <f t="shared" si="0"/>
        <v>0.5</v>
      </c>
      <c r="D10">
        <v>5</v>
      </c>
      <c r="E10">
        <v>4</v>
      </c>
      <c r="F10">
        <v>3</v>
      </c>
      <c r="G10">
        <v>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2</v>
      </c>
      <c r="U10">
        <v>2</v>
      </c>
      <c r="V10" s="7">
        <f t="shared" si="1"/>
        <v>0.5</v>
      </c>
      <c r="W10" s="7">
        <f t="shared" si="2"/>
        <v>0.6</v>
      </c>
      <c r="X10" s="7">
        <f t="shared" si="3"/>
        <v>1.1</v>
      </c>
    </row>
    <row r="11" spans="1:24" ht="15">
      <c r="A11" t="s">
        <v>99</v>
      </c>
      <c r="B11">
        <v>1</v>
      </c>
      <c r="C11" s="7">
        <f t="shared" si="0"/>
        <v>0.5</v>
      </c>
      <c r="D11">
        <v>4</v>
      </c>
      <c r="E11">
        <v>2</v>
      </c>
      <c r="F11">
        <v>2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>
        <v>0</v>
      </c>
      <c r="R11">
        <v>1</v>
      </c>
      <c r="S11">
        <v>0</v>
      </c>
      <c r="T11">
        <v>1</v>
      </c>
      <c r="U11">
        <v>0</v>
      </c>
      <c r="V11" s="7">
        <f t="shared" si="1"/>
        <v>0.5</v>
      </c>
      <c r="W11" s="7">
        <f t="shared" si="2"/>
        <v>0.75</v>
      </c>
      <c r="X11" s="7">
        <f t="shared" si="3"/>
        <v>1.25</v>
      </c>
    </row>
    <row r="12" spans="1:24" ht="15">
      <c r="A12" t="s">
        <v>126</v>
      </c>
      <c r="B12">
        <v>1</v>
      </c>
      <c r="C12" s="7">
        <f t="shared" si="0"/>
        <v>0</v>
      </c>
      <c r="D12">
        <v>4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 s="7">
        <f t="shared" si="1"/>
        <v>0</v>
      </c>
      <c r="W12" s="7">
        <f t="shared" si="2"/>
        <v>0.5</v>
      </c>
      <c r="X12" s="7">
        <f t="shared" si="3"/>
        <v>0.5</v>
      </c>
    </row>
    <row r="13" spans="1:24" ht="15.75" thickBot="1">
      <c r="A13" s="8" t="s">
        <v>133</v>
      </c>
      <c r="B13" s="8">
        <v>1</v>
      </c>
      <c r="C13" s="9">
        <f t="shared" si="0"/>
        <v>0</v>
      </c>
      <c r="D13" s="8">
        <v>4</v>
      </c>
      <c r="E13" s="8">
        <v>2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1</v>
      </c>
      <c r="V13" s="9">
        <f t="shared" si="1"/>
        <v>0</v>
      </c>
      <c r="W13" s="9">
        <f t="shared" si="2"/>
        <v>0.5</v>
      </c>
      <c r="X13" s="9">
        <f t="shared" si="3"/>
        <v>0.5</v>
      </c>
    </row>
    <row r="14" spans="1:24" ht="15">
      <c r="A14" s="10" t="s">
        <v>52</v>
      </c>
      <c r="B14" s="10">
        <v>1</v>
      </c>
      <c r="C14" s="7">
        <f t="shared" si="0"/>
        <v>0.4444444444444444</v>
      </c>
      <c r="D14">
        <f aca="true" t="shared" si="4" ref="D14:U14">SUM(D4:D13)</f>
        <v>42</v>
      </c>
      <c r="E14">
        <f t="shared" si="4"/>
        <v>27</v>
      </c>
      <c r="F14">
        <f t="shared" si="4"/>
        <v>18</v>
      </c>
      <c r="G14">
        <f t="shared" si="4"/>
        <v>12</v>
      </c>
      <c r="H14">
        <f t="shared" si="4"/>
        <v>1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1</v>
      </c>
      <c r="N14">
        <f t="shared" si="4"/>
        <v>13</v>
      </c>
      <c r="O14">
        <f t="shared" si="4"/>
        <v>0</v>
      </c>
      <c r="P14">
        <f t="shared" si="4"/>
        <v>1</v>
      </c>
      <c r="Q14">
        <f t="shared" si="4"/>
        <v>0</v>
      </c>
      <c r="R14">
        <f t="shared" si="4"/>
        <v>8</v>
      </c>
      <c r="S14">
        <f t="shared" si="4"/>
        <v>0</v>
      </c>
      <c r="T14">
        <f t="shared" si="4"/>
        <v>8</v>
      </c>
      <c r="U14">
        <f t="shared" si="4"/>
        <v>9</v>
      </c>
      <c r="V14" s="7">
        <f t="shared" si="1"/>
        <v>0.48148148148148145</v>
      </c>
      <c r="W14" s="7">
        <f t="shared" si="2"/>
        <v>0.6190476190476191</v>
      </c>
      <c r="X14" s="7">
        <f t="shared" si="3"/>
        <v>1.1005291005291005</v>
      </c>
    </row>
    <row r="16" ht="15.75" thickBot="1">
      <c r="A16" t="s">
        <v>24</v>
      </c>
    </row>
    <row r="17" spans="1:28" ht="15.75" thickBot="1">
      <c r="A17" s="17" t="s">
        <v>28</v>
      </c>
      <c r="B17" s="6" t="s">
        <v>53</v>
      </c>
      <c r="C17" s="6" t="s">
        <v>29</v>
      </c>
      <c r="D17" s="6" t="s">
        <v>54</v>
      </c>
      <c r="E17" s="6" t="s">
        <v>55</v>
      </c>
      <c r="F17" s="6" t="s">
        <v>56</v>
      </c>
      <c r="G17" s="6" t="s">
        <v>57</v>
      </c>
      <c r="H17" s="6" t="s">
        <v>58</v>
      </c>
      <c r="I17" s="6" t="s">
        <v>59</v>
      </c>
      <c r="J17" s="6" t="s">
        <v>60</v>
      </c>
      <c r="K17" s="6" t="s">
        <v>31</v>
      </c>
      <c r="L17" s="6" t="s">
        <v>32</v>
      </c>
      <c r="M17" s="6" t="s">
        <v>33</v>
      </c>
      <c r="N17" s="6" t="s">
        <v>61</v>
      </c>
      <c r="O17" s="6" t="s">
        <v>34</v>
      </c>
      <c r="P17" s="6" t="s">
        <v>35</v>
      </c>
      <c r="Q17" s="6" t="s">
        <v>36</v>
      </c>
      <c r="R17" s="6" t="s">
        <v>37</v>
      </c>
      <c r="S17" s="6" t="s">
        <v>39</v>
      </c>
      <c r="T17" s="6" t="s">
        <v>40</v>
      </c>
      <c r="U17" s="6" t="s">
        <v>41</v>
      </c>
      <c r="V17" s="6" t="s">
        <v>42</v>
      </c>
      <c r="W17" s="6" t="s">
        <v>43</v>
      </c>
      <c r="X17" s="6" t="s">
        <v>44</v>
      </c>
      <c r="Y17" s="6" t="s">
        <v>47</v>
      </c>
      <c r="Z17" s="6" t="s">
        <v>62</v>
      </c>
      <c r="AA17" s="6" t="s">
        <v>63</v>
      </c>
      <c r="AB17" s="18" t="s">
        <v>64</v>
      </c>
    </row>
    <row r="18" spans="1:28" ht="15">
      <c r="A18" s="13" t="s">
        <v>72</v>
      </c>
      <c r="B18" s="14">
        <f>7*(N18/J18)</f>
        <v>14</v>
      </c>
      <c r="C18" s="13">
        <v>1</v>
      </c>
      <c r="D18" s="13">
        <v>1</v>
      </c>
      <c r="E18" s="13">
        <v>0</v>
      </c>
      <c r="F18" s="10">
        <v>0</v>
      </c>
      <c r="G18" s="13" t="s">
        <v>23</v>
      </c>
      <c r="H18" s="10">
        <v>0</v>
      </c>
      <c r="I18" s="10">
        <v>0</v>
      </c>
      <c r="J18" s="10">
        <v>2</v>
      </c>
      <c r="K18" s="10">
        <v>11</v>
      </c>
      <c r="L18" s="10">
        <v>8</v>
      </c>
      <c r="M18" s="10">
        <v>4</v>
      </c>
      <c r="N18" s="10">
        <v>4</v>
      </c>
      <c r="O18" s="10">
        <v>2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  <c r="U18" s="10">
        <v>3</v>
      </c>
      <c r="V18" s="10">
        <v>0</v>
      </c>
      <c r="W18" s="10">
        <v>0</v>
      </c>
      <c r="X18" s="10">
        <v>0</v>
      </c>
      <c r="Y18" s="10">
        <v>5</v>
      </c>
      <c r="Z18" s="10">
        <v>2</v>
      </c>
      <c r="AA18" s="10">
        <v>0</v>
      </c>
      <c r="AB18" s="15">
        <f>O18/L18</f>
        <v>0.25</v>
      </c>
    </row>
    <row r="19" spans="1:28" ht="15.75" thickBot="1">
      <c r="A19" s="19" t="s">
        <v>129</v>
      </c>
      <c r="B19" s="12">
        <f>7*(N19/J19)</f>
        <v>2.333333333333333</v>
      </c>
      <c r="C19" s="8">
        <v>1</v>
      </c>
      <c r="D19" s="8">
        <v>0</v>
      </c>
      <c r="E19" s="8">
        <v>0</v>
      </c>
      <c r="F19" s="19">
        <v>0</v>
      </c>
      <c r="G19" s="8" t="s">
        <v>22</v>
      </c>
      <c r="H19" s="19">
        <v>0</v>
      </c>
      <c r="I19" s="19">
        <v>0</v>
      </c>
      <c r="J19" s="19">
        <v>3</v>
      </c>
      <c r="K19" s="19">
        <v>14</v>
      </c>
      <c r="L19" s="19">
        <v>12</v>
      </c>
      <c r="M19" s="19">
        <v>2</v>
      </c>
      <c r="N19" s="19">
        <v>1</v>
      </c>
      <c r="O19" s="19">
        <v>3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2</v>
      </c>
      <c r="X19" s="19">
        <v>0</v>
      </c>
      <c r="Y19" s="19">
        <v>3</v>
      </c>
      <c r="Z19" s="19">
        <v>0</v>
      </c>
      <c r="AA19" s="19">
        <v>0</v>
      </c>
      <c r="AB19" s="9">
        <f>O19/L19</f>
        <v>0.25</v>
      </c>
    </row>
    <row r="20" spans="1:28" ht="15">
      <c r="A20" s="10" t="s">
        <v>52</v>
      </c>
      <c r="B20" s="11">
        <f>7*(N20/J20)</f>
        <v>7</v>
      </c>
      <c r="C20">
        <v>1</v>
      </c>
      <c r="D20">
        <f>SUM(D18:D19)</f>
        <v>1</v>
      </c>
      <c r="E20">
        <f>SUM(E18:E19)</f>
        <v>0</v>
      </c>
      <c r="F20">
        <f>SUM(F18:F19)</f>
        <v>0</v>
      </c>
      <c r="G20" t="s">
        <v>23</v>
      </c>
      <c r="H20">
        <f aca="true" t="shared" si="5" ref="H20:AA20">SUM(H18:H19)</f>
        <v>0</v>
      </c>
      <c r="I20">
        <f t="shared" si="5"/>
        <v>0</v>
      </c>
      <c r="J20">
        <f t="shared" si="5"/>
        <v>5</v>
      </c>
      <c r="K20">
        <f t="shared" si="5"/>
        <v>25</v>
      </c>
      <c r="L20">
        <f t="shared" si="5"/>
        <v>20</v>
      </c>
      <c r="M20">
        <f t="shared" si="5"/>
        <v>6</v>
      </c>
      <c r="N20">
        <f t="shared" si="5"/>
        <v>5</v>
      </c>
      <c r="O20">
        <f t="shared" si="5"/>
        <v>5</v>
      </c>
      <c r="P20">
        <f t="shared" si="5"/>
        <v>1</v>
      </c>
      <c r="Q20">
        <f t="shared" si="5"/>
        <v>0</v>
      </c>
      <c r="R20">
        <f t="shared" si="5"/>
        <v>0</v>
      </c>
      <c r="S20">
        <f t="shared" si="5"/>
        <v>0</v>
      </c>
      <c r="T20">
        <f t="shared" si="5"/>
        <v>0</v>
      </c>
      <c r="U20">
        <f t="shared" si="5"/>
        <v>3</v>
      </c>
      <c r="V20">
        <f t="shared" si="5"/>
        <v>0</v>
      </c>
      <c r="W20">
        <f t="shared" si="5"/>
        <v>2</v>
      </c>
      <c r="X20">
        <f t="shared" si="5"/>
        <v>0</v>
      </c>
      <c r="Y20">
        <f t="shared" si="5"/>
        <v>8</v>
      </c>
      <c r="Z20">
        <f t="shared" si="5"/>
        <v>2</v>
      </c>
      <c r="AA20">
        <f t="shared" si="5"/>
        <v>0</v>
      </c>
      <c r="AB20" s="7">
        <f>O20/L20</f>
        <v>0.25</v>
      </c>
    </row>
    <row r="21" spans="1:28" ht="15">
      <c r="A21" s="10"/>
      <c r="B21" s="11"/>
      <c r="AB21" s="7"/>
    </row>
    <row r="22" ht="15.75" thickBot="1">
      <c r="A22" t="s">
        <v>26</v>
      </c>
    </row>
    <row r="23" spans="1:10" ht="15.75" thickBot="1">
      <c r="A23" s="6" t="s">
        <v>28</v>
      </c>
      <c r="B23" s="6" t="s">
        <v>74</v>
      </c>
      <c r="C23" s="6" t="s">
        <v>66</v>
      </c>
      <c r="D23" s="6" t="s">
        <v>67</v>
      </c>
      <c r="E23" s="6" t="s">
        <v>68</v>
      </c>
      <c r="F23" s="6" t="s">
        <v>69</v>
      </c>
      <c r="G23" s="6" t="s">
        <v>60</v>
      </c>
      <c r="H23" s="6" t="s">
        <v>70</v>
      </c>
      <c r="I23" s="6" t="s">
        <v>45</v>
      </c>
      <c r="J23" s="6" t="s">
        <v>46</v>
      </c>
    </row>
    <row r="24" spans="1:7" ht="15">
      <c r="A24" t="s">
        <v>129</v>
      </c>
      <c r="B24">
        <v>1</v>
      </c>
      <c r="C24">
        <v>1</v>
      </c>
      <c r="D24">
        <v>0</v>
      </c>
      <c r="E24">
        <v>1</v>
      </c>
      <c r="F24">
        <v>0</v>
      </c>
      <c r="G24">
        <v>3</v>
      </c>
    </row>
    <row r="25" spans="1:7" ht="15">
      <c r="A25" t="s">
        <v>72</v>
      </c>
      <c r="B25">
        <v>1</v>
      </c>
      <c r="C25">
        <v>0</v>
      </c>
      <c r="D25">
        <v>1</v>
      </c>
      <c r="E25">
        <v>0</v>
      </c>
      <c r="F25">
        <v>0</v>
      </c>
      <c r="G25">
        <v>2</v>
      </c>
    </row>
    <row r="26" spans="1:10" ht="15">
      <c r="A26" t="s">
        <v>72</v>
      </c>
      <c r="B26">
        <v>2</v>
      </c>
      <c r="C26">
        <v>3</v>
      </c>
      <c r="D26">
        <v>0</v>
      </c>
      <c r="E26">
        <v>0</v>
      </c>
      <c r="F26">
        <v>0</v>
      </c>
      <c r="G26">
        <v>3</v>
      </c>
      <c r="H26">
        <v>1</v>
      </c>
      <c r="I26">
        <v>4</v>
      </c>
      <c r="J26">
        <v>0</v>
      </c>
    </row>
    <row r="27" spans="1:10" ht="15">
      <c r="A27" t="s">
        <v>131</v>
      </c>
      <c r="B27">
        <v>2</v>
      </c>
      <c r="C27">
        <v>4</v>
      </c>
      <c r="D27">
        <v>1</v>
      </c>
      <c r="E27">
        <v>0</v>
      </c>
      <c r="F27">
        <v>0</v>
      </c>
      <c r="G27">
        <v>2</v>
      </c>
      <c r="H27">
        <v>2</v>
      </c>
      <c r="I27">
        <v>1</v>
      </c>
      <c r="J27">
        <v>0</v>
      </c>
    </row>
    <row r="28" spans="1:7" ht="15">
      <c r="A28" t="s">
        <v>130</v>
      </c>
      <c r="B28">
        <v>3</v>
      </c>
      <c r="C28">
        <v>5</v>
      </c>
      <c r="D28">
        <v>0</v>
      </c>
      <c r="E28">
        <v>0</v>
      </c>
      <c r="F28">
        <v>0</v>
      </c>
      <c r="G28">
        <v>5</v>
      </c>
    </row>
    <row r="29" spans="1:7" ht="15">
      <c r="A29" t="s">
        <v>98</v>
      </c>
      <c r="B29">
        <v>4</v>
      </c>
      <c r="C29">
        <v>0</v>
      </c>
      <c r="D29">
        <v>0</v>
      </c>
      <c r="E29">
        <v>1</v>
      </c>
      <c r="F29">
        <v>0</v>
      </c>
      <c r="G29">
        <v>5</v>
      </c>
    </row>
    <row r="30" spans="1:7" ht="15">
      <c r="A30" t="s">
        <v>129</v>
      </c>
      <c r="B30">
        <v>5</v>
      </c>
      <c r="C30">
        <v>0</v>
      </c>
      <c r="D30">
        <v>0</v>
      </c>
      <c r="E30">
        <v>0</v>
      </c>
      <c r="F30">
        <v>0</v>
      </c>
      <c r="G30">
        <v>2</v>
      </c>
    </row>
    <row r="31" spans="1:7" ht="15">
      <c r="A31" t="s">
        <v>71</v>
      </c>
      <c r="B31">
        <v>5</v>
      </c>
      <c r="C31">
        <v>1</v>
      </c>
      <c r="D31">
        <v>2</v>
      </c>
      <c r="E31">
        <v>0</v>
      </c>
      <c r="F31">
        <v>0</v>
      </c>
      <c r="G31">
        <v>3</v>
      </c>
    </row>
    <row r="32" spans="1:7" ht="15">
      <c r="A32" t="s">
        <v>99</v>
      </c>
      <c r="B32">
        <v>6</v>
      </c>
      <c r="C32">
        <v>0</v>
      </c>
      <c r="D32">
        <v>1</v>
      </c>
      <c r="E32">
        <v>0</v>
      </c>
      <c r="F32">
        <v>0</v>
      </c>
      <c r="G32">
        <v>5</v>
      </c>
    </row>
    <row r="33" spans="1:7" ht="15">
      <c r="A33" t="s">
        <v>132</v>
      </c>
      <c r="B33">
        <v>7</v>
      </c>
      <c r="C33">
        <v>0</v>
      </c>
      <c r="D33">
        <v>0</v>
      </c>
      <c r="E33">
        <v>0</v>
      </c>
      <c r="F33">
        <v>0</v>
      </c>
      <c r="G33">
        <v>5</v>
      </c>
    </row>
    <row r="34" spans="1:7" ht="15">
      <c r="A34" t="s">
        <v>126</v>
      </c>
      <c r="B34">
        <v>8</v>
      </c>
      <c r="C34">
        <v>1</v>
      </c>
      <c r="D34">
        <v>0</v>
      </c>
      <c r="E34">
        <v>0</v>
      </c>
      <c r="F34">
        <v>0</v>
      </c>
      <c r="G34">
        <v>5</v>
      </c>
    </row>
    <row r="35" spans="1:10" ht="15.75" thickBot="1">
      <c r="A35" s="8" t="s">
        <v>133</v>
      </c>
      <c r="B35" s="8">
        <v>9</v>
      </c>
      <c r="C35" s="8">
        <v>0</v>
      </c>
      <c r="D35" s="8">
        <v>0</v>
      </c>
      <c r="E35" s="8">
        <v>0</v>
      </c>
      <c r="F35" s="8">
        <v>0</v>
      </c>
      <c r="G35" s="8">
        <v>5</v>
      </c>
      <c r="H35" s="8"/>
      <c r="I35" s="8"/>
      <c r="J35" s="8"/>
    </row>
    <row r="36" spans="1:10" ht="15">
      <c r="A36" s="10" t="s">
        <v>52</v>
      </c>
      <c r="C36">
        <f>SUM(C24:C35)</f>
        <v>15</v>
      </c>
      <c r="D36">
        <f>SUM(D24:D35)</f>
        <v>5</v>
      </c>
      <c r="E36">
        <f>SUM(E24:E35)</f>
        <v>2</v>
      </c>
      <c r="F36">
        <v>0</v>
      </c>
      <c r="G36">
        <f>SUM(G24:G35)</f>
        <v>45</v>
      </c>
      <c r="H36">
        <f>SUM(H24:H35)</f>
        <v>3</v>
      </c>
      <c r="I36">
        <f>SUM(I24:I35)</f>
        <v>5</v>
      </c>
      <c r="J36">
        <f>SUM(J24:J35)</f>
        <v>0</v>
      </c>
    </row>
    <row r="38" ht="15">
      <c r="A38" s="5" t="s">
        <v>13</v>
      </c>
    </row>
    <row r="39" ht="15.75" thickBot="1">
      <c r="A39" t="s">
        <v>27</v>
      </c>
    </row>
    <row r="40" spans="1:24" ht="15.75" thickBot="1">
      <c r="A40" s="6" t="s">
        <v>28</v>
      </c>
      <c r="B40" s="6" t="s">
        <v>29</v>
      </c>
      <c r="C40" s="6" t="s">
        <v>30</v>
      </c>
      <c r="D40" s="6" t="s">
        <v>31</v>
      </c>
      <c r="E40" s="6" t="s">
        <v>32</v>
      </c>
      <c r="F40" s="6" t="s">
        <v>33</v>
      </c>
      <c r="G40" s="6" t="s">
        <v>34</v>
      </c>
      <c r="H40" s="6" t="s">
        <v>35</v>
      </c>
      <c r="I40" s="6" t="s">
        <v>36</v>
      </c>
      <c r="J40" s="6" t="s">
        <v>37</v>
      </c>
      <c r="K40" s="6" t="s">
        <v>38</v>
      </c>
      <c r="L40" s="6" t="s">
        <v>39</v>
      </c>
      <c r="M40" s="6" t="s">
        <v>40</v>
      </c>
      <c r="N40" s="6" t="s">
        <v>41</v>
      </c>
      <c r="O40" s="6" t="s">
        <v>42</v>
      </c>
      <c r="P40" s="6" t="s">
        <v>43</v>
      </c>
      <c r="Q40" s="6" t="s">
        <v>44</v>
      </c>
      <c r="R40" s="6" t="s">
        <v>45</v>
      </c>
      <c r="S40" s="6" t="s">
        <v>46</v>
      </c>
      <c r="T40" s="6" t="s">
        <v>47</v>
      </c>
      <c r="U40" s="6" t="s">
        <v>48</v>
      </c>
      <c r="V40" s="6" t="s">
        <v>49</v>
      </c>
      <c r="W40" s="6" t="s">
        <v>50</v>
      </c>
      <c r="X40" s="6" t="s">
        <v>51</v>
      </c>
    </row>
    <row r="41" spans="1:24" ht="15">
      <c r="A41" t="s">
        <v>134</v>
      </c>
      <c r="B41">
        <v>1</v>
      </c>
      <c r="C41" s="7">
        <f>(G41/E41)</f>
        <v>0.3333333333333333</v>
      </c>
      <c r="D41">
        <v>3</v>
      </c>
      <c r="E41">
        <v>3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2</v>
      </c>
      <c r="U41">
        <v>0</v>
      </c>
      <c r="V41" s="7">
        <f>((J41*4)+(I41*3)+(H41*2)+(G41-J41-I41-H41)*1)/E41</f>
        <v>0.3333333333333333</v>
      </c>
      <c r="W41" s="7">
        <f>(G41+N41+P41)/(D41-L41)</f>
        <v>0.3333333333333333</v>
      </c>
      <c r="X41" s="7">
        <f>V41+W41</f>
        <v>0.6666666666666666</v>
      </c>
    </row>
    <row r="42" spans="1:24" ht="15">
      <c r="A42" t="s">
        <v>86</v>
      </c>
      <c r="B42">
        <v>1</v>
      </c>
      <c r="C42" s="7">
        <f aca="true" t="shared" si="6" ref="C42:C51">(G42/E42)</f>
        <v>0</v>
      </c>
      <c r="D42">
        <v>3</v>
      </c>
      <c r="E42">
        <v>2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1</v>
      </c>
      <c r="V42" s="7">
        <f>((J42*4)+(I42*3)+(H42*2)+(G42-J42-I42-H42)*1)/E42</f>
        <v>0</v>
      </c>
      <c r="W42" s="7">
        <f aca="true" t="shared" si="7" ref="W42:W51">(G42+N42+P42)/(D42-L42)</f>
        <v>0.3333333333333333</v>
      </c>
      <c r="X42" s="7">
        <f aca="true" t="shared" si="8" ref="X42:X51">V42+W42</f>
        <v>0.3333333333333333</v>
      </c>
    </row>
    <row r="43" spans="1:24" ht="15">
      <c r="A43" t="s">
        <v>108</v>
      </c>
      <c r="B43">
        <v>1</v>
      </c>
      <c r="C43" s="7">
        <f t="shared" si="6"/>
        <v>0</v>
      </c>
      <c r="D43">
        <v>3</v>
      </c>
      <c r="E43">
        <v>3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</v>
      </c>
      <c r="U43">
        <v>0</v>
      </c>
      <c r="V43" s="7">
        <f>((J43*4)+(I43*3)+(H43*2)+(G43-J43-I43-H43)*1)/E43</f>
        <v>0</v>
      </c>
      <c r="W43" s="7">
        <f t="shared" si="7"/>
        <v>0</v>
      </c>
      <c r="X43" s="7">
        <f t="shared" si="8"/>
        <v>0</v>
      </c>
    </row>
    <row r="44" spans="1:24" ht="15">
      <c r="A44" t="s">
        <v>85</v>
      </c>
      <c r="B44">
        <v>1</v>
      </c>
      <c r="C44" s="7">
        <f t="shared" si="6"/>
        <v>0.5</v>
      </c>
      <c r="D44">
        <v>3</v>
      </c>
      <c r="E44">
        <v>2</v>
      </c>
      <c r="F44">
        <v>0</v>
      </c>
      <c r="G44">
        <v>1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1</v>
      </c>
      <c r="V44" s="7">
        <f>((J44*4)+(I44*3)+(H44*2)+(G44-J44-I44-H44)*1)/E44</f>
        <v>1</v>
      </c>
      <c r="W44" s="7">
        <f t="shared" si="7"/>
        <v>0.6666666666666666</v>
      </c>
      <c r="X44" s="7">
        <f t="shared" si="8"/>
        <v>1.6666666666666665</v>
      </c>
    </row>
    <row r="45" spans="1:24" ht="15">
      <c r="A45" t="s">
        <v>135</v>
      </c>
      <c r="B45">
        <v>1</v>
      </c>
      <c r="C45" s="7">
        <f t="shared" si="6"/>
        <v>0</v>
      </c>
      <c r="D45">
        <v>1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 s="7">
        <f>((J45*4)+(I45*3)+(H45*2)+(G45-J45-I45-H45)*1)/E45</f>
        <v>0</v>
      </c>
      <c r="W45" s="7">
        <f t="shared" si="7"/>
        <v>0</v>
      </c>
      <c r="X45" s="7">
        <f t="shared" si="8"/>
        <v>0</v>
      </c>
    </row>
    <row r="46" spans="1:24" ht="15">
      <c r="A46" t="s">
        <v>109</v>
      </c>
      <c r="B46">
        <v>1</v>
      </c>
      <c r="C46" s="7">
        <f t="shared" si="6"/>
        <v>0.5</v>
      </c>
      <c r="D46">
        <v>2</v>
      </c>
      <c r="E46">
        <v>2</v>
      </c>
      <c r="F46">
        <v>1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1</v>
      </c>
      <c r="U46">
        <v>0</v>
      </c>
      <c r="V46" s="7">
        <v>0</v>
      </c>
      <c r="W46" s="7">
        <f t="shared" si="7"/>
        <v>0.5</v>
      </c>
      <c r="X46" s="7">
        <f t="shared" si="8"/>
        <v>0.5</v>
      </c>
    </row>
    <row r="47" spans="1:24" ht="15">
      <c r="A47" t="s">
        <v>89</v>
      </c>
      <c r="B47">
        <v>1</v>
      </c>
      <c r="C47" s="7">
        <f t="shared" si="6"/>
        <v>0.5</v>
      </c>
      <c r="D47">
        <v>3</v>
      </c>
      <c r="E47">
        <v>2</v>
      </c>
      <c r="F47">
        <v>1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 s="7">
        <f>((J47*4)+(I47*3)+(H47*2)+(G47-J47-I47-H47)*1)/E47</f>
        <v>0.5</v>
      </c>
      <c r="W47" s="7">
        <f t="shared" si="7"/>
        <v>0.6666666666666666</v>
      </c>
      <c r="X47" s="7">
        <f t="shared" si="8"/>
        <v>1.1666666666666665</v>
      </c>
    </row>
    <row r="48" spans="1:24" ht="15">
      <c r="A48" t="s">
        <v>136</v>
      </c>
      <c r="B48">
        <v>1</v>
      </c>
      <c r="C48" s="7">
        <f t="shared" si="6"/>
        <v>0</v>
      </c>
      <c r="D48">
        <v>3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2</v>
      </c>
      <c r="U48">
        <v>0</v>
      </c>
      <c r="V48" s="7">
        <f>((J48*4)+(I48*3)+(H48*2)+(G48-J48-I48-H48)*1)/E48</f>
        <v>0</v>
      </c>
      <c r="W48" s="7">
        <f t="shared" si="7"/>
        <v>0</v>
      </c>
      <c r="X48" s="7">
        <f t="shared" si="8"/>
        <v>0</v>
      </c>
    </row>
    <row r="49" spans="1:24" ht="15">
      <c r="A49" t="s">
        <v>121</v>
      </c>
      <c r="B49">
        <v>1</v>
      </c>
      <c r="C49" s="7">
        <f t="shared" si="6"/>
        <v>1</v>
      </c>
      <c r="D49">
        <v>2</v>
      </c>
      <c r="E49">
        <v>1</v>
      </c>
      <c r="F49">
        <v>2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0</v>
      </c>
      <c r="V49" s="7">
        <f>((J49*4)+(I49*3)+(H49*2)+(G49-J49-I49-H49)*1)/E49</f>
        <v>1</v>
      </c>
      <c r="W49" s="7">
        <f t="shared" si="7"/>
        <v>1</v>
      </c>
      <c r="X49" s="7">
        <f t="shared" si="8"/>
        <v>2</v>
      </c>
    </row>
    <row r="50" spans="1:24" ht="15.75" thickBot="1">
      <c r="A50" s="8" t="s">
        <v>116</v>
      </c>
      <c r="B50" s="8">
        <v>1</v>
      </c>
      <c r="C50" s="9">
        <f t="shared" si="6"/>
        <v>0</v>
      </c>
      <c r="D50" s="8">
        <v>2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1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9">
        <f>((J50*4)+(I50*3)+(H50*2)+(G50-J50-I50-H50)*1)/E50</f>
        <v>0</v>
      </c>
      <c r="W50" s="9">
        <f t="shared" si="7"/>
        <v>0.5</v>
      </c>
      <c r="X50" s="9">
        <f t="shared" si="8"/>
        <v>0.5</v>
      </c>
    </row>
    <row r="51" spans="1:24" ht="15">
      <c r="A51" s="10" t="s">
        <v>52</v>
      </c>
      <c r="B51" s="10">
        <v>1</v>
      </c>
      <c r="C51" s="7">
        <f t="shared" si="6"/>
        <v>0.25</v>
      </c>
      <c r="D51">
        <f aca="true" t="shared" si="9" ref="D51:U51">SUM(D41:D50)</f>
        <v>25</v>
      </c>
      <c r="E51">
        <f t="shared" si="9"/>
        <v>20</v>
      </c>
      <c r="F51">
        <f t="shared" si="9"/>
        <v>6</v>
      </c>
      <c r="G51">
        <f t="shared" si="9"/>
        <v>5</v>
      </c>
      <c r="H51">
        <f t="shared" si="9"/>
        <v>1</v>
      </c>
      <c r="I51">
        <f t="shared" si="9"/>
        <v>0</v>
      </c>
      <c r="J51">
        <f t="shared" si="9"/>
        <v>0</v>
      </c>
      <c r="K51">
        <f t="shared" si="9"/>
        <v>0</v>
      </c>
      <c r="L51">
        <f t="shared" si="9"/>
        <v>0</v>
      </c>
      <c r="M51">
        <f t="shared" si="9"/>
        <v>0</v>
      </c>
      <c r="N51">
        <f t="shared" si="9"/>
        <v>3</v>
      </c>
      <c r="O51">
        <f t="shared" si="9"/>
        <v>0</v>
      </c>
      <c r="P51">
        <f t="shared" si="9"/>
        <v>2</v>
      </c>
      <c r="Q51">
        <f t="shared" si="9"/>
        <v>0</v>
      </c>
      <c r="R51">
        <f t="shared" si="9"/>
        <v>5</v>
      </c>
      <c r="S51">
        <f t="shared" si="9"/>
        <v>0</v>
      </c>
      <c r="T51">
        <f t="shared" si="9"/>
        <v>8</v>
      </c>
      <c r="U51">
        <f t="shared" si="9"/>
        <v>2</v>
      </c>
      <c r="V51" s="7">
        <f>((J51*4)+(I51*3)+(H51*2)+(G51-J51-I51-H51)*1)/E51</f>
        <v>0.3</v>
      </c>
      <c r="W51" s="7">
        <f t="shared" si="7"/>
        <v>0.4</v>
      </c>
      <c r="X51" s="7">
        <f t="shared" si="8"/>
        <v>0.7</v>
      </c>
    </row>
    <row r="53" ht="15.75" thickBot="1">
      <c r="A53" t="s">
        <v>24</v>
      </c>
    </row>
    <row r="54" spans="1:28" ht="15.75" thickBot="1">
      <c r="A54" s="17" t="s">
        <v>28</v>
      </c>
      <c r="B54" s="6" t="s">
        <v>53</v>
      </c>
      <c r="C54" s="6" t="s">
        <v>29</v>
      </c>
      <c r="D54" s="6" t="s">
        <v>54</v>
      </c>
      <c r="E54" s="6" t="s">
        <v>55</v>
      </c>
      <c r="F54" s="6" t="s">
        <v>56</v>
      </c>
      <c r="G54" s="6" t="s">
        <v>57</v>
      </c>
      <c r="H54" s="6" t="s">
        <v>58</v>
      </c>
      <c r="I54" s="6" t="s">
        <v>59</v>
      </c>
      <c r="J54" s="6" t="s">
        <v>60</v>
      </c>
      <c r="K54" s="6" t="s">
        <v>31</v>
      </c>
      <c r="L54" s="6" t="s">
        <v>32</v>
      </c>
      <c r="M54" s="6" t="s">
        <v>33</v>
      </c>
      <c r="N54" s="6" t="s">
        <v>61</v>
      </c>
      <c r="O54" s="6" t="s">
        <v>34</v>
      </c>
      <c r="P54" s="6" t="s">
        <v>35</v>
      </c>
      <c r="Q54" s="6" t="s">
        <v>36</v>
      </c>
      <c r="R54" s="6" t="s">
        <v>37</v>
      </c>
      <c r="S54" s="6" t="s">
        <v>39</v>
      </c>
      <c r="T54" s="6" t="s">
        <v>40</v>
      </c>
      <c r="U54" s="6" t="s">
        <v>41</v>
      </c>
      <c r="V54" s="6" t="s">
        <v>42</v>
      </c>
      <c r="W54" s="6" t="s">
        <v>43</v>
      </c>
      <c r="X54" s="6" t="s">
        <v>44</v>
      </c>
      <c r="Y54" s="6" t="s">
        <v>47</v>
      </c>
      <c r="Z54" s="6" t="s">
        <v>62</v>
      </c>
      <c r="AA54" s="6" t="s">
        <v>63</v>
      </c>
      <c r="AB54" s="18" t="s">
        <v>64</v>
      </c>
    </row>
    <row r="55" spans="1:28" ht="15">
      <c r="A55" s="23" t="s">
        <v>85</v>
      </c>
      <c r="B55" s="24">
        <f>7*(N55/J55)</f>
        <v>14.957264957264957</v>
      </c>
      <c r="C55" s="23">
        <v>1</v>
      </c>
      <c r="D55" s="23">
        <v>1</v>
      </c>
      <c r="E55" s="23">
        <v>0</v>
      </c>
      <c r="F55" s="23">
        <v>0</v>
      </c>
      <c r="G55" s="23" t="s">
        <v>65</v>
      </c>
      <c r="H55" s="23">
        <v>0</v>
      </c>
      <c r="I55" s="23">
        <v>0</v>
      </c>
      <c r="J55" s="23">
        <v>2.34</v>
      </c>
      <c r="K55" s="23">
        <v>18</v>
      </c>
      <c r="L55" s="23">
        <v>12</v>
      </c>
      <c r="M55" s="23">
        <v>7</v>
      </c>
      <c r="N55" s="23">
        <v>5</v>
      </c>
      <c r="O55" s="23">
        <v>4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6</v>
      </c>
      <c r="V55" s="23">
        <v>0</v>
      </c>
      <c r="W55" s="23">
        <v>0</v>
      </c>
      <c r="X55" s="23">
        <v>0</v>
      </c>
      <c r="Y55" s="23">
        <v>6</v>
      </c>
      <c r="Z55" s="23">
        <v>2</v>
      </c>
      <c r="AA55" s="23">
        <v>0</v>
      </c>
      <c r="AB55" s="25">
        <f>O55/L55</f>
        <v>0.3333333333333333</v>
      </c>
    </row>
    <row r="56" spans="1:28" ht="15">
      <c r="A56" s="10" t="s">
        <v>108</v>
      </c>
      <c r="B56" s="14">
        <f>7*(N56/J56)</f>
        <v>0</v>
      </c>
      <c r="C56" s="13">
        <v>1</v>
      </c>
      <c r="D56" s="13">
        <v>0</v>
      </c>
      <c r="E56" s="13">
        <v>0</v>
      </c>
      <c r="F56" s="10">
        <v>0</v>
      </c>
      <c r="G56" s="13" t="s">
        <v>23</v>
      </c>
      <c r="H56" s="10">
        <v>0</v>
      </c>
      <c r="I56" s="10">
        <v>0</v>
      </c>
      <c r="J56" s="10">
        <v>0.33</v>
      </c>
      <c r="K56" s="10">
        <v>9</v>
      </c>
      <c r="L56" s="10">
        <v>4</v>
      </c>
      <c r="M56" s="10">
        <v>6</v>
      </c>
      <c r="N56" s="10">
        <v>0</v>
      </c>
      <c r="O56" s="10">
        <v>3</v>
      </c>
      <c r="P56" s="10">
        <v>1</v>
      </c>
      <c r="Q56" s="10">
        <v>0</v>
      </c>
      <c r="R56" s="10">
        <v>0</v>
      </c>
      <c r="S56" s="10">
        <v>0</v>
      </c>
      <c r="T56" s="10">
        <v>0</v>
      </c>
      <c r="U56" s="10">
        <v>5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5">
        <f>O56/L56</f>
        <v>0.75</v>
      </c>
    </row>
    <row r="57" spans="1:28" ht="15.75" thickBot="1">
      <c r="A57" s="8" t="s">
        <v>134</v>
      </c>
      <c r="B57" s="12">
        <f>7*(N57/J57)</f>
        <v>6.008583690987125</v>
      </c>
      <c r="C57" s="8">
        <v>1</v>
      </c>
      <c r="D57" s="8">
        <v>0</v>
      </c>
      <c r="E57" s="8">
        <v>0</v>
      </c>
      <c r="F57" s="8">
        <v>0</v>
      </c>
      <c r="G57" s="8" t="s">
        <v>23</v>
      </c>
      <c r="H57" s="8">
        <v>0</v>
      </c>
      <c r="I57" s="8">
        <v>0</v>
      </c>
      <c r="J57" s="8">
        <v>2.33</v>
      </c>
      <c r="K57" s="8">
        <v>15</v>
      </c>
      <c r="L57" s="8">
        <v>12</v>
      </c>
      <c r="M57" s="8">
        <v>5</v>
      </c>
      <c r="N57" s="8">
        <v>2</v>
      </c>
      <c r="O57" s="8">
        <v>5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2</v>
      </c>
      <c r="V57" s="8">
        <v>0</v>
      </c>
      <c r="W57" s="8">
        <v>1</v>
      </c>
      <c r="X57" s="8">
        <v>0</v>
      </c>
      <c r="Y57" s="8">
        <v>3</v>
      </c>
      <c r="Z57" s="8">
        <v>0</v>
      </c>
      <c r="AA57" s="8">
        <v>0</v>
      </c>
      <c r="AB57" s="9">
        <f>O57/L57</f>
        <v>0.4166666666666667</v>
      </c>
    </row>
    <row r="58" spans="1:28" ht="15">
      <c r="A58" s="10" t="s">
        <v>52</v>
      </c>
      <c r="B58" s="11">
        <f>7*(N58/J58)</f>
        <v>9.799999999999999</v>
      </c>
      <c r="C58">
        <v>1</v>
      </c>
      <c r="D58">
        <f>SUM(D55:D57)</f>
        <v>1</v>
      </c>
      <c r="E58">
        <f>SUM(E55:E57)</f>
        <v>0</v>
      </c>
      <c r="F58">
        <f>SUM(F55:F57)</f>
        <v>0</v>
      </c>
      <c r="G58" t="s">
        <v>65</v>
      </c>
      <c r="H58">
        <f>SUM(H55:H57)</f>
        <v>0</v>
      </c>
      <c r="I58">
        <f>SUM(I55:I57)</f>
        <v>0</v>
      </c>
      <c r="J58">
        <f>SUM(J55:J57)</f>
        <v>5</v>
      </c>
      <c r="K58">
        <f>SUM(K55:K57)</f>
        <v>42</v>
      </c>
      <c r="L58">
        <f>SUM(L55:L57)</f>
        <v>28</v>
      </c>
      <c r="M58">
        <f>SUM(M55:M57)</f>
        <v>18</v>
      </c>
      <c r="N58">
        <f>SUM(N55:N57)</f>
        <v>7</v>
      </c>
      <c r="O58">
        <f>SUM(O55:O57)</f>
        <v>12</v>
      </c>
      <c r="P58">
        <f>SUM(P55:P57)</f>
        <v>1</v>
      </c>
      <c r="Q58">
        <f>SUM(Q55:Q57)</f>
        <v>0</v>
      </c>
      <c r="R58">
        <f>SUM(R55:R57)</f>
        <v>0</v>
      </c>
      <c r="S58">
        <f>SUM(S55:S57)</f>
        <v>0</v>
      </c>
      <c r="T58">
        <f>SUM(T55:T57)</f>
        <v>0</v>
      </c>
      <c r="U58">
        <f>SUM(U55:U57)</f>
        <v>13</v>
      </c>
      <c r="V58">
        <f>SUM(V55:V57)</f>
        <v>0</v>
      </c>
      <c r="W58">
        <f>SUM(W55:W57)</f>
        <v>1</v>
      </c>
      <c r="X58">
        <f>SUM(X55:X57)</f>
        <v>0</v>
      </c>
      <c r="Y58">
        <f>SUM(Y55:Y57)</f>
        <v>9</v>
      </c>
      <c r="Z58">
        <f>SUM(Z55:Z57)</f>
        <v>2</v>
      </c>
      <c r="AA58">
        <f>SUM(AA55:AA57)</f>
        <v>0</v>
      </c>
      <c r="AB58" s="7">
        <f>O58/L58</f>
        <v>0.42857142857142855</v>
      </c>
    </row>
    <row r="60" ht="15.75" thickBot="1">
      <c r="A60" t="s">
        <v>26</v>
      </c>
    </row>
    <row r="61" spans="1:10" ht="15.75" thickBot="1">
      <c r="A61" s="6" t="s">
        <v>28</v>
      </c>
      <c r="B61" s="6" t="s">
        <v>74</v>
      </c>
      <c r="C61" s="6" t="s">
        <v>66</v>
      </c>
      <c r="D61" s="6" t="s">
        <v>67</v>
      </c>
      <c r="E61" s="6" t="s">
        <v>68</v>
      </c>
      <c r="F61" s="6" t="s">
        <v>69</v>
      </c>
      <c r="G61" s="6" t="s">
        <v>60</v>
      </c>
      <c r="H61" s="6" t="s">
        <v>70</v>
      </c>
      <c r="I61" s="6" t="s">
        <v>45</v>
      </c>
      <c r="J61" s="6" t="s">
        <v>46</v>
      </c>
    </row>
    <row r="62" spans="1:7" ht="15">
      <c r="A62" t="s">
        <v>134</v>
      </c>
      <c r="B62">
        <v>1</v>
      </c>
      <c r="C62">
        <v>0</v>
      </c>
      <c r="D62">
        <v>1</v>
      </c>
      <c r="E62">
        <v>0</v>
      </c>
      <c r="F62" s="10">
        <v>0</v>
      </c>
      <c r="G62" s="10">
        <v>2.34</v>
      </c>
    </row>
    <row r="63" spans="1:7" ht="15">
      <c r="A63" t="s">
        <v>108</v>
      </c>
      <c r="B63">
        <v>1</v>
      </c>
      <c r="C63">
        <v>0</v>
      </c>
      <c r="D63">
        <v>0</v>
      </c>
      <c r="E63">
        <v>0</v>
      </c>
      <c r="F63" s="10">
        <v>0</v>
      </c>
      <c r="G63" s="10">
        <v>0.333</v>
      </c>
    </row>
    <row r="64" spans="1:7" ht="15">
      <c r="A64" t="s">
        <v>85</v>
      </c>
      <c r="B64">
        <v>1</v>
      </c>
      <c r="C64">
        <v>1</v>
      </c>
      <c r="D64">
        <v>0</v>
      </c>
      <c r="E64">
        <v>0</v>
      </c>
      <c r="F64" s="10">
        <v>0</v>
      </c>
      <c r="G64" s="10">
        <v>2.34</v>
      </c>
    </row>
    <row r="65" spans="1:10" ht="15">
      <c r="A65" t="s">
        <v>86</v>
      </c>
      <c r="B65">
        <v>2</v>
      </c>
      <c r="C65">
        <v>9</v>
      </c>
      <c r="D65">
        <v>0</v>
      </c>
      <c r="E65">
        <v>1</v>
      </c>
      <c r="F65" s="10">
        <v>0</v>
      </c>
      <c r="G65" s="10">
        <v>5</v>
      </c>
      <c r="H65" s="10">
        <v>2</v>
      </c>
      <c r="I65" s="10">
        <v>8</v>
      </c>
      <c r="J65" s="10">
        <v>0</v>
      </c>
    </row>
    <row r="66" spans="1:7" ht="15">
      <c r="A66" t="s">
        <v>89</v>
      </c>
      <c r="B66">
        <v>3</v>
      </c>
      <c r="C66">
        <v>1</v>
      </c>
      <c r="D66">
        <v>0</v>
      </c>
      <c r="E66">
        <v>2</v>
      </c>
      <c r="F66" s="10">
        <v>0</v>
      </c>
      <c r="G66" s="10">
        <v>5</v>
      </c>
    </row>
    <row r="67" spans="1:7" ht="15">
      <c r="A67" t="s">
        <v>116</v>
      </c>
      <c r="B67">
        <v>4</v>
      </c>
      <c r="C67">
        <v>1</v>
      </c>
      <c r="D67">
        <v>0</v>
      </c>
      <c r="E67">
        <v>1</v>
      </c>
      <c r="F67" s="13">
        <v>0</v>
      </c>
      <c r="G67" s="13">
        <v>5</v>
      </c>
    </row>
    <row r="68" spans="1:7" ht="15">
      <c r="A68" t="s">
        <v>134</v>
      </c>
      <c r="B68">
        <v>5</v>
      </c>
      <c r="C68">
        <v>0</v>
      </c>
      <c r="D68">
        <v>0</v>
      </c>
      <c r="E68">
        <v>0</v>
      </c>
      <c r="F68" s="10">
        <v>0</v>
      </c>
      <c r="G68" s="10">
        <v>2.66</v>
      </c>
    </row>
    <row r="69" spans="1:7" ht="15">
      <c r="A69" t="s">
        <v>108</v>
      </c>
      <c r="B69">
        <v>5</v>
      </c>
      <c r="C69">
        <v>0</v>
      </c>
      <c r="D69">
        <v>0</v>
      </c>
      <c r="E69">
        <v>0</v>
      </c>
      <c r="F69" s="10">
        <v>0</v>
      </c>
      <c r="G69" s="10">
        <v>2.33</v>
      </c>
    </row>
    <row r="70" spans="1:7" ht="15">
      <c r="A70" t="s">
        <v>121</v>
      </c>
      <c r="B70">
        <v>6</v>
      </c>
      <c r="C70">
        <v>0</v>
      </c>
      <c r="D70">
        <v>2</v>
      </c>
      <c r="E70">
        <v>2</v>
      </c>
      <c r="F70" s="10">
        <v>0</v>
      </c>
      <c r="G70" s="10">
        <v>5</v>
      </c>
    </row>
    <row r="71" spans="1:7" ht="15">
      <c r="A71" t="s">
        <v>108</v>
      </c>
      <c r="B71">
        <v>7</v>
      </c>
      <c r="C71">
        <v>0</v>
      </c>
      <c r="D71">
        <v>0</v>
      </c>
      <c r="E71">
        <v>0</v>
      </c>
      <c r="F71" s="10">
        <v>0</v>
      </c>
      <c r="G71" s="10">
        <v>2.34</v>
      </c>
    </row>
    <row r="72" spans="1:7" ht="15">
      <c r="A72" t="s">
        <v>85</v>
      </c>
      <c r="B72">
        <v>7</v>
      </c>
      <c r="C72">
        <v>1</v>
      </c>
      <c r="D72">
        <v>0</v>
      </c>
      <c r="E72">
        <v>0</v>
      </c>
      <c r="F72" s="10">
        <v>0</v>
      </c>
      <c r="G72" s="10">
        <v>2.66</v>
      </c>
    </row>
    <row r="73" spans="1:7" ht="15">
      <c r="A73" t="s">
        <v>135</v>
      </c>
      <c r="B73">
        <v>8</v>
      </c>
      <c r="C73">
        <v>0</v>
      </c>
      <c r="D73">
        <v>0</v>
      </c>
      <c r="E73">
        <v>0</v>
      </c>
      <c r="F73" s="10">
        <v>0</v>
      </c>
      <c r="G73" s="10">
        <v>2</v>
      </c>
    </row>
    <row r="74" spans="1:7" ht="15">
      <c r="A74" t="s">
        <v>109</v>
      </c>
      <c r="B74">
        <v>8</v>
      </c>
      <c r="C74">
        <v>1</v>
      </c>
      <c r="D74">
        <v>0</v>
      </c>
      <c r="E74">
        <v>0</v>
      </c>
      <c r="F74" s="10">
        <v>0</v>
      </c>
      <c r="G74" s="10">
        <v>3</v>
      </c>
    </row>
    <row r="75" spans="1:10" ht="15.75" thickBot="1">
      <c r="A75" s="8" t="s">
        <v>136</v>
      </c>
      <c r="B75" s="8">
        <v>9</v>
      </c>
      <c r="C75" s="8">
        <v>1</v>
      </c>
      <c r="D75" s="8">
        <v>0</v>
      </c>
      <c r="E75" s="8">
        <v>0</v>
      </c>
      <c r="F75" s="19">
        <v>0</v>
      </c>
      <c r="G75" s="19">
        <v>5</v>
      </c>
      <c r="H75" s="8"/>
      <c r="I75" s="8"/>
      <c r="J75" s="8"/>
    </row>
    <row r="76" spans="1:10" ht="15">
      <c r="A76" s="10" t="s">
        <v>52</v>
      </c>
      <c r="C76">
        <f aca="true" t="shared" si="10" ref="C76:J76">SUM(C62:C75)</f>
        <v>15</v>
      </c>
      <c r="D76">
        <f t="shared" si="10"/>
        <v>3</v>
      </c>
      <c r="E76">
        <f t="shared" si="10"/>
        <v>6</v>
      </c>
      <c r="F76">
        <f t="shared" si="10"/>
        <v>0</v>
      </c>
      <c r="G76">
        <f t="shared" si="10"/>
        <v>45.003</v>
      </c>
      <c r="H76">
        <f t="shared" si="10"/>
        <v>2</v>
      </c>
      <c r="I76">
        <f t="shared" si="10"/>
        <v>8</v>
      </c>
      <c r="J76">
        <f t="shared" si="10"/>
        <v>0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A58">
      <selection activeCell="A77" sqref="A77:J93"/>
    </sheetView>
  </sheetViews>
  <sheetFormatPr defaultColWidth="11.421875" defaultRowHeight="15"/>
  <cols>
    <col min="1" max="1" width="20.28125" style="0" bestFit="1" customWidth="1"/>
    <col min="2" max="2" width="9.421875" style="0" bestFit="1" customWidth="1"/>
    <col min="3" max="3" width="5.57421875" style="0" bestFit="1" customWidth="1"/>
    <col min="4" max="5" width="3.57421875" style="0" bestFit="1" customWidth="1"/>
    <col min="6" max="6" width="3.421875" style="0" bestFit="1" customWidth="1"/>
    <col min="7" max="7" width="5.00390625" style="0" bestFit="1" customWidth="1"/>
    <col min="8" max="9" width="3.28125" style="0" bestFit="1" customWidth="1"/>
    <col min="10" max="10" width="5.00390625" style="0" bestFit="1" customWidth="1"/>
    <col min="11" max="11" width="4.57421875" style="0" bestFit="1" customWidth="1"/>
    <col min="12" max="12" width="3.57421875" style="0" bestFit="1" customWidth="1"/>
    <col min="13" max="13" width="3.0039062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5.57421875" style="0" bestFit="1" customWidth="1"/>
    <col min="25" max="25" width="3.0039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</cols>
  <sheetData>
    <row r="1" ht="15">
      <c r="A1" s="5" t="s">
        <v>73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95</v>
      </c>
      <c r="B4">
        <v>1</v>
      </c>
      <c r="C4" s="7">
        <f>(G4/E4)</f>
        <v>0.2</v>
      </c>
      <c r="D4">
        <v>6</v>
      </c>
      <c r="E4">
        <v>5</v>
      </c>
      <c r="F4">
        <v>2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0</v>
      </c>
      <c r="R4">
        <v>2</v>
      </c>
      <c r="S4">
        <v>0</v>
      </c>
      <c r="T4">
        <v>2</v>
      </c>
      <c r="U4">
        <v>1</v>
      </c>
      <c r="V4" s="7">
        <f>((J4*4)+(I4*3)+(H4*2)+(G4-J4-I4-H4)*1)/E4</f>
        <v>0.2</v>
      </c>
      <c r="W4" s="7">
        <f>(G4+N4+P4)/(D4-L4)</f>
        <v>0.3333333333333333</v>
      </c>
      <c r="X4" s="7">
        <f>V4+W4</f>
        <v>0.5333333333333333</v>
      </c>
    </row>
    <row r="5" spans="1:24" ht="15">
      <c r="A5" t="s">
        <v>149</v>
      </c>
      <c r="B5">
        <v>1</v>
      </c>
      <c r="C5" s="7">
        <f aca="true" t="shared" si="0" ref="C5:C18">(G5/E5)</f>
        <v>0.4</v>
      </c>
      <c r="D5">
        <v>6</v>
      </c>
      <c r="E5">
        <v>5</v>
      </c>
      <c r="F5">
        <v>2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3</v>
      </c>
      <c r="U5">
        <v>0</v>
      </c>
      <c r="V5" s="7">
        <f aca="true" t="shared" si="1" ref="V5:V18">((J5*4)+(I5*3)+(H5*2)+(G5-J5-I5-H5)*1)/E5</f>
        <v>0.4</v>
      </c>
      <c r="W5" s="7">
        <f aca="true" t="shared" si="2" ref="W5:W18">(G5+N5+P5)/(D5-L5)</f>
        <v>0.5</v>
      </c>
      <c r="X5" s="7">
        <f aca="true" t="shared" si="3" ref="X5:X18">V5+W5</f>
        <v>0.9</v>
      </c>
    </row>
    <row r="6" spans="1:24" ht="15">
      <c r="A6" t="s">
        <v>77</v>
      </c>
      <c r="B6">
        <v>1</v>
      </c>
      <c r="C6" s="7">
        <f t="shared" si="0"/>
        <v>0.5</v>
      </c>
      <c r="D6">
        <v>6</v>
      </c>
      <c r="E6">
        <v>4</v>
      </c>
      <c r="F6">
        <v>3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2</v>
      </c>
      <c r="V6" s="7">
        <f t="shared" si="1"/>
        <v>0.5</v>
      </c>
      <c r="W6" s="7">
        <f t="shared" si="2"/>
        <v>0.6666666666666666</v>
      </c>
      <c r="X6" s="7">
        <f t="shared" si="3"/>
        <v>1.1666666666666665</v>
      </c>
    </row>
    <row r="7" spans="1:24" ht="15">
      <c r="A7" t="s">
        <v>150</v>
      </c>
      <c r="B7">
        <v>1</v>
      </c>
      <c r="C7" s="7">
        <f t="shared" si="0"/>
        <v>1</v>
      </c>
      <c r="D7">
        <v>3</v>
      </c>
      <c r="E7">
        <v>2</v>
      </c>
      <c r="F7">
        <v>3</v>
      </c>
      <c r="G7">
        <v>2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2</v>
      </c>
      <c r="V7" s="7">
        <f t="shared" si="1"/>
        <v>2</v>
      </c>
      <c r="W7" s="7">
        <f t="shared" si="2"/>
        <v>1</v>
      </c>
      <c r="X7" s="7">
        <f t="shared" si="3"/>
        <v>3</v>
      </c>
    </row>
    <row r="8" spans="1:24" ht="15">
      <c r="A8" t="s">
        <v>151</v>
      </c>
      <c r="B8">
        <v>1</v>
      </c>
      <c r="C8" s="7" t="e">
        <f t="shared" si="0"/>
        <v>#DIV/0!</v>
      </c>
      <c r="D8">
        <v>2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1</v>
      </c>
      <c r="V8" s="7" t="e">
        <f t="shared" si="1"/>
        <v>#DIV/0!</v>
      </c>
      <c r="W8" s="7">
        <f t="shared" si="2"/>
        <v>1</v>
      </c>
      <c r="X8" s="7" t="e">
        <f t="shared" si="3"/>
        <v>#DIV/0!</v>
      </c>
    </row>
    <row r="9" spans="1:24" ht="15">
      <c r="A9" t="s">
        <v>152</v>
      </c>
      <c r="B9">
        <v>1</v>
      </c>
      <c r="C9" s="7">
        <f t="shared" si="0"/>
        <v>0.5</v>
      </c>
      <c r="D9">
        <v>5</v>
      </c>
      <c r="E9">
        <v>4</v>
      </c>
      <c r="F9">
        <v>1</v>
      </c>
      <c r="G9">
        <v>2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 s="7">
        <v>0</v>
      </c>
      <c r="W9" s="7">
        <f t="shared" si="2"/>
        <v>0.6</v>
      </c>
      <c r="X9" s="7">
        <f t="shared" si="3"/>
        <v>0.6</v>
      </c>
    </row>
    <row r="10" spans="1:24" ht="15">
      <c r="A10" t="s">
        <v>153</v>
      </c>
      <c r="B10">
        <v>1</v>
      </c>
      <c r="C10" s="7">
        <f t="shared" si="0"/>
        <v>0.5</v>
      </c>
      <c r="D10">
        <v>3</v>
      </c>
      <c r="E10">
        <v>2</v>
      </c>
      <c r="F10">
        <v>0</v>
      </c>
      <c r="G10">
        <v>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 s="7">
        <f t="shared" si="1"/>
        <v>0.5</v>
      </c>
      <c r="W10" s="7">
        <f t="shared" si="2"/>
        <v>0.6666666666666666</v>
      </c>
      <c r="X10" s="7">
        <f t="shared" si="3"/>
        <v>1.1666666666666665</v>
      </c>
    </row>
    <row r="11" spans="1:24" ht="15">
      <c r="A11" t="s">
        <v>82</v>
      </c>
      <c r="B11">
        <v>1</v>
      </c>
      <c r="C11" s="7" t="e">
        <f t="shared" si="0"/>
        <v>#DIV/0!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 s="7" t="e">
        <f t="shared" si="1"/>
        <v>#DIV/0!</v>
      </c>
      <c r="W11" s="7">
        <f t="shared" si="2"/>
        <v>1</v>
      </c>
      <c r="X11" s="7" t="e">
        <f t="shared" si="3"/>
        <v>#DIV/0!</v>
      </c>
    </row>
    <row r="12" spans="1:24" ht="15">
      <c r="A12" t="s">
        <v>106</v>
      </c>
      <c r="B12">
        <v>1</v>
      </c>
      <c r="C12" s="7">
        <f t="shared" si="0"/>
        <v>0</v>
      </c>
      <c r="D12">
        <v>5</v>
      </c>
      <c r="E12">
        <v>4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1</v>
      </c>
      <c r="V12" s="7">
        <f t="shared" si="1"/>
        <v>0</v>
      </c>
      <c r="W12" s="7">
        <f t="shared" si="2"/>
        <v>0.2</v>
      </c>
      <c r="X12" s="7">
        <f t="shared" si="3"/>
        <v>0.2</v>
      </c>
    </row>
    <row r="13" spans="1:24" ht="15">
      <c r="A13" t="s">
        <v>154</v>
      </c>
      <c r="B13">
        <v>1</v>
      </c>
      <c r="C13" s="7">
        <f t="shared" si="0"/>
        <v>0</v>
      </c>
      <c r="D13">
        <v>3</v>
      </c>
      <c r="E13">
        <v>1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 s="7">
        <f t="shared" si="1"/>
        <v>0</v>
      </c>
      <c r="W13" s="7">
        <f t="shared" si="2"/>
        <v>0.6666666666666666</v>
      </c>
      <c r="X13" s="7">
        <f t="shared" si="3"/>
        <v>0.6666666666666666</v>
      </c>
    </row>
    <row r="14" spans="1:24" ht="15">
      <c r="A14" t="s">
        <v>155</v>
      </c>
      <c r="B14">
        <v>1</v>
      </c>
      <c r="C14" s="7">
        <f t="shared" si="0"/>
        <v>0</v>
      </c>
      <c r="D14">
        <v>2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1</v>
      </c>
      <c r="V14" s="7">
        <f>((J14*4)+(I14*3)+(H14*2)+(G14-J14-I14-H14)*1)/E14</f>
        <v>0</v>
      </c>
      <c r="W14" s="7">
        <f>(G14+N14+P14)/(D14-L14)</f>
        <v>0</v>
      </c>
      <c r="X14" s="7">
        <f>V14+W14</f>
        <v>0</v>
      </c>
    </row>
    <row r="15" spans="1:24" ht="15">
      <c r="A15" t="s">
        <v>76</v>
      </c>
      <c r="B15">
        <v>1</v>
      </c>
      <c r="C15" s="7" t="e">
        <f t="shared" si="0"/>
        <v>#DIV/0!</v>
      </c>
      <c r="D15">
        <v>2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1</v>
      </c>
      <c r="S15">
        <v>1</v>
      </c>
      <c r="T15">
        <v>0</v>
      </c>
      <c r="U15">
        <v>0</v>
      </c>
      <c r="V15" s="7" t="e">
        <f>((J15*4)+(I15*3)+(H15*2)+(G15-J15-I15-H15)*1)/E15</f>
        <v>#DIV/0!</v>
      </c>
      <c r="W15" s="7">
        <f>(G15+N15+P15)/(D15-L15)</f>
        <v>1</v>
      </c>
      <c r="X15" s="7" t="e">
        <f>V15+W15</f>
        <v>#DIV/0!</v>
      </c>
    </row>
    <row r="16" spans="1:24" ht="15">
      <c r="A16" t="s">
        <v>111</v>
      </c>
      <c r="B16">
        <v>1</v>
      </c>
      <c r="C16" s="7">
        <f t="shared" si="0"/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 s="7">
        <f>((J16*4)+(I16*3)+(H16*2)+(G16-J16-I16-H16)*1)/E16</f>
        <v>0</v>
      </c>
      <c r="W16" s="7">
        <f>(G16+N16+P16)/(D16-L16)</f>
        <v>0</v>
      </c>
      <c r="X16" s="7">
        <f>V16+W16</f>
        <v>0</v>
      </c>
    </row>
    <row r="17" spans="1:24" ht="15.75" thickBot="1">
      <c r="A17" s="8" t="s">
        <v>156</v>
      </c>
      <c r="B17" s="8">
        <v>1</v>
      </c>
      <c r="C17" s="9">
        <f t="shared" si="0"/>
        <v>1</v>
      </c>
      <c r="D17" s="8">
        <v>2</v>
      </c>
      <c r="E17" s="8">
        <v>1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9">
        <f t="shared" si="1"/>
        <v>1</v>
      </c>
      <c r="W17" s="9">
        <f t="shared" si="2"/>
        <v>1</v>
      </c>
      <c r="X17" s="9">
        <f t="shared" si="3"/>
        <v>2</v>
      </c>
    </row>
    <row r="18" spans="1:24" ht="15">
      <c r="A18" s="10" t="s">
        <v>52</v>
      </c>
      <c r="B18" s="10">
        <v>1</v>
      </c>
      <c r="C18" s="7">
        <f t="shared" si="0"/>
        <v>0.3548387096774194</v>
      </c>
      <c r="D18">
        <f aca="true" t="shared" si="4" ref="D18:U18">SUM(D4:D17)</f>
        <v>48</v>
      </c>
      <c r="E18">
        <f t="shared" si="4"/>
        <v>31</v>
      </c>
      <c r="F18">
        <f t="shared" si="4"/>
        <v>18</v>
      </c>
      <c r="G18">
        <f t="shared" si="4"/>
        <v>11</v>
      </c>
      <c r="H18">
        <f t="shared" si="4"/>
        <v>0</v>
      </c>
      <c r="I18">
        <f t="shared" si="4"/>
        <v>1</v>
      </c>
      <c r="J18">
        <f t="shared" si="4"/>
        <v>0</v>
      </c>
      <c r="K18">
        <f t="shared" si="4"/>
        <v>2</v>
      </c>
      <c r="L18">
        <f t="shared" si="4"/>
        <v>0</v>
      </c>
      <c r="M18">
        <f t="shared" si="4"/>
        <v>0</v>
      </c>
      <c r="N18">
        <f t="shared" si="4"/>
        <v>12</v>
      </c>
      <c r="O18">
        <f t="shared" si="4"/>
        <v>0</v>
      </c>
      <c r="P18">
        <f t="shared" si="4"/>
        <v>5</v>
      </c>
      <c r="Q18">
        <f t="shared" si="4"/>
        <v>0</v>
      </c>
      <c r="R18">
        <f t="shared" si="4"/>
        <v>4</v>
      </c>
      <c r="S18">
        <f t="shared" si="4"/>
        <v>1</v>
      </c>
      <c r="T18">
        <f t="shared" si="4"/>
        <v>9</v>
      </c>
      <c r="U18">
        <f t="shared" si="4"/>
        <v>11</v>
      </c>
      <c r="V18" s="7">
        <f t="shared" si="1"/>
        <v>0.41935483870967744</v>
      </c>
      <c r="W18" s="7">
        <f t="shared" si="2"/>
        <v>0.5833333333333334</v>
      </c>
      <c r="X18" s="7">
        <f t="shared" si="3"/>
        <v>1.0026881720430108</v>
      </c>
    </row>
    <row r="20" ht="15.75" thickBot="1">
      <c r="A20" t="s">
        <v>24</v>
      </c>
    </row>
    <row r="21" spans="1:28" ht="15.75" thickBot="1">
      <c r="A21" s="17" t="s">
        <v>28</v>
      </c>
      <c r="B21" s="6" t="s">
        <v>53</v>
      </c>
      <c r="C21" s="6" t="s">
        <v>29</v>
      </c>
      <c r="D21" s="6" t="s">
        <v>54</v>
      </c>
      <c r="E21" s="6" t="s">
        <v>55</v>
      </c>
      <c r="F21" s="6" t="s">
        <v>56</v>
      </c>
      <c r="G21" s="6" t="s">
        <v>57</v>
      </c>
      <c r="H21" s="6" t="s">
        <v>58</v>
      </c>
      <c r="I21" s="6" t="s">
        <v>59</v>
      </c>
      <c r="J21" s="6" t="s">
        <v>60</v>
      </c>
      <c r="K21" s="6" t="s">
        <v>31</v>
      </c>
      <c r="L21" s="6" t="s">
        <v>32</v>
      </c>
      <c r="M21" s="6" t="s">
        <v>33</v>
      </c>
      <c r="N21" s="6" t="s">
        <v>61</v>
      </c>
      <c r="O21" s="6" t="s">
        <v>34</v>
      </c>
      <c r="P21" s="6" t="s">
        <v>35</v>
      </c>
      <c r="Q21" s="6" t="s">
        <v>36</v>
      </c>
      <c r="R21" s="6" t="s">
        <v>37</v>
      </c>
      <c r="S21" s="6" t="s">
        <v>39</v>
      </c>
      <c r="T21" s="6" t="s">
        <v>40</v>
      </c>
      <c r="U21" s="6" t="s">
        <v>41</v>
      </c>
      <c r="V21" s="6" t="s">
        <v>42</v>
      </c>
      <c r="W21" s="6" t="s">
        <v>43</v>
      </c>
      <c r="X21" s="6" t="s">
        <v>44</v>
      </c>
      <c r="Y21" s="6" t="s">
        <v>47</v>
      </c>
      <c r="Z21" s="6" t="s">
        <v>62</v>
      </c>
      <c r="AA21" s="6" t="s">
        <v>63</v>
      </c>
      <c r="AB21" s="18" t="s">
        <v>64</v>
      </c>
    </row>
    <row r="22" spans="1:28" ht="15">
      <c r="A22" s="13" t="s">
        <v>76</v>
      </c>
      <c r="B22" s="14">
        <f>7*(N22/J22)</f>
        <v>2.333333333333333</v>
      </c>
      <c r="C22" s="13">
        <v>1</v>
      </c>
      <c r="D22" s="13">
        <v>1</v>
      </c>
      <c r="E22" s="13">
        <v>0</v>
      </c>
      <c r="F22" s="10">
        <v>0</v>
      </c>
      <c r="G22" s="13" t="s">
        <v>23</v>
      </c>
      <c r="H22" s="10">
        <v>0</v>
      </c>
      <c r="I22" s="10">
        <v>0</v>
      </c>
      <c r="J22" s="10">
        <v>3</v>
      </c>
      <c r="K22" s="10">
        <v>12</v>
      </c>
      <c r="L22" s="10">
        <v>12</v>
      </c>
      <c r="M22" s="10">
        <v>2</v>
      </c>
      <c r="N22" s="10">
        <v>1</v>
      </c>
      <c r="O22" s="10">
        <v>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3</v>
      </c>
      <c r="Z22" s="10">
        <v>0</v>
      </c>
      <c r="AA22" s="10">
        <v>0</v>
      </c>
      <c r="AB22" s="15">
        <f>O22/L22</f>
        <v>0.25</v>
      </c>
    </row>
    <row r="23" spans="1:28" ht="15">
      <c r="A23" s="10" t="s">
        <v>111</v>
      </c>
      <c r="B23" s="14">
        <f>7*(N23/J23)</f>
        <v>14</v>
      </c>
      <c r="C23" s="13">
        <v>1</v>
      </c>
      <c r="D23" s="13">
        <v>0</v>
      </c>
      <c r="E23" s="13">
        <v>0</v>
      </c>
      <c r="F23" s="10">
        <v>0</v>
      </c>
      <c r="G23" s="13" t="s">
        <v>23</v>
      </c>
      <c r="H23" s="10">
        <v>0</v>
      </c>
      <c r="I23" s="10">
        <v>0</v>
      </c>
      <c r="J23" s="10">
        <v>2</v>
      </c>
      <c r="K23" s="10">
        <v>13</v>
      </c>
      <c r="L23" s="10">
        <v>10</v>
      </c>
      <c r="M23" s="10">
        <v>4</v>
      </c>
      <c r="N23" s="10">
        <v>4</v>
      </c>
      <c r="O23" s="10">
        <v>5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2</v>
      </c>
      <c r="V23" s="10">
        <v>0</v>
      </c>
      <c r="W23" s="10">
        <v>1</v>
      </c>
      <c r="X23" s="10">
        <v>0</v>
      </c>
      <c r="Y23" s="10">
        <v>0</v>
      </c>
      <c r="Z23" s="10">
        <v>1</v>
      </c>
      <c r="AA23" s="10">
        <v>0</v>
      </c>
      <c r="AB23" s="15">
        <f>O23/L23</f>
        <v>0.5</v>
      </c>
    </row>
    <row r="24" spans="1:28" ht="15">
      <c r="A24" s="10" t="s">
        <v>156</v>
      </c>
      <c r="B24" s="14">
        <f>7*(N24/J24)</f>
        <v>12.650602409638555</v>
      </c>
      <c r="C24" s="13">
        <v>1</v>
      </c>
      <c r="D24" s="13">
        <v>0</v>
      </c>
      <c r="E24" s="13">
        <v>0</v>
      </c>
      <c r="F24" s="10">
        <v>0</v>
      </c>
      <c r="G24" s="13" t="s">
        <v>22</v>
      </c>
      <c r="H24" s="10">
        <v>0</v>
      </c>
      <c r="I24" s="10">
        <v>0</v>
      </c>
      <c r="J24" s="10">
        <v>1.66</v>
      </c>
      <c r="K24" s="10">
        <v>13</v>
      </c>
      <c r="L24" s="10">
        <v>7</v>
      </c>
      <c r="M24" s="10">
        <v>3</v>
      </c>
      <c r="N24" s="10">
        <v>3</v>
      </c>
      <c r="O24" s="10">
        <v>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5</v>
      </c>
      <c r="V24" s="10">
        <v>0</v>
      </c>
      <c r="W24" s="10">
        <v>1</v>
      </c>
      <c r="X24" s="10">
        <v>0</v>
      </c>
      <c r="Y24" s="10">
        <v>1</v>
      </c>
      <c r="Z24" s="10">
        <v>0</v>
      </c>
      <c r="AA24" s="10">
        <v>0</v>
      </c>
      <c r="AB24" s="15">
        <f>O24/L24</f>
        <v>0.42857142857142855</v>
      </c>
    </row>
    <row r="25" spans="1:28" ht="15.75" thickBot="1">
      <c r="A25" s="8" t="s">
        <v>95</v>
      </c>
      <c r="B25" s="12">
        <f>7*(N25/J25)</f>
        <v>0</v>
      </c>
      <c r="C25" s="8">
        <v>1</v>
      </c>
      <c r="D25" s="8">
        <v>0</v>
      </c>
      <c r="E25" s="8">
        <v>0</v>
      </c>
      <c r="F25" s="8">
        <v>0</v>
      </c>
      <c r="G25" s="8" t="s">
        <v>23</v>
      </c>
      <c r="H25" s="8">
        <v>0</v>
      </c>
      <c r="I25" s="8">
        <v>0</v>
      </c>
      <c r="J25" s="8">
        <v>0.34</v>
      </c>
      <c r="K25" s="8">
        <v>1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9">
        <f>O25/L25</f>
        <v>0</v>
      </c>
    </row>
    <row r="26" spans="1:28" ht="15">
      <c r="A26" s="10" t="s">
        <v>52</v>
      </c>
      <c r="B26" s="11">
        <f>7*(N26/J26)</f>
        <v>8</v>
      </c>
      <c r="C26">
        <v>1</v>
      </c>
      <c r="D26">
        <f>SUM(D22:D25)</f>
        <v>1</v>
      </c>
      <c r="E26">
        <f>SUM(E22:E25)</f>
        <v>0</v>
      </c>
      <c r="F26">
        <f>SUM(F22:F25)</f>
        <v>0</v>
      </c>
      <c r="G26" t="s">
        <v>22</v>
      </c>
      <c r="H26">
        <f aca="true" t="shared" si="5" ref="H26:AA26">SUM(H22:H25)</f>
        <v>0</v>
      </c>
      <c r="I26">
        <f t="shared" si="5"/>
        <v>0</v>
      </c>
      <c r="J26">
        <f t="shared" si="5"/>
        <v>7</v>
      </c>
      <c r="K26">
        <f t="shared" si="5"/>
        <v>39</v>
      </c>
      <c r="L26">
        <f t="shared" si="5"/>
        <v>30</v>
      </c>
      <c r="M26">
        <f t="shared" si="5"/>
        <v>9</v>
      </c>
      <c r="N26">
        <f t="shared" si="5"/>
        <v>8</v>
      </c>
      <c r="O26">
        <f t="shared" si="5"/>
        <v>11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5"/>
        <v>0</v>
      </c>
      <c r="T26">
        <f t="shared" si="5"/>
        <v>0</v>
      </c>
      <c r="U26">
        <f t="shared" si="5"/>
        <v>7</v>
      </c>
      <c r="V26">
        <f t="shared" si="5"/>
        <v>0</v>
      </c>
      <c r="W26">
        <f t="shared" si="5"/>
        <v>2</v>
      </c>
      <c r="X26">
        <f t="shared" si="5"/>
        <v>0</v>
      </c>
      <c r="Y26">
        <f t="shared" si="5"/>
        <v>4</v>
      </c>
      <c r="Z26">
        <f t="shared" si="5"/>
        <v>1</v>
      </c>
      <c r="AA26">
        <f t="shared" si="5"/>
        <v>0</v>
      </c>
      <c r="AB26" s="7">
        <f>O26/L26</f>
        <v>0.36666666666666664</v>
      </c>
    </row>
    <row r="28" ht="15.75" thickBot="1">
      <c r="A28" t="s">
        <v>26</v>
      </c>
    </row>
    <row r="29" spans="1:10" ht="15.75" thickBot="1">
      <c r="A29" s="6" t="s">
        <v>28</v>
      </c>
      <c r="B29" s="6" t="s">
        <v>74</v>
      </c>
      <c r="C29" s="6" t="s">
        <v>66</v>
      </c>
      <c r="D29" s="6" t="s">
        <v>67</v>
      </c>
      <c r="E29" s="6" t="s">
        <v>68</v>
      </c>
      <c r="F29" s="6" t="s">
        <v>69</v>
      </c>
      <c r="G29" s="6" t="s">
        <v>60</v>
      </c>
      <c r="H29" s="6" t="s">
        <v>70</v>
      </c>
      <c r="I29" s="6" t="s">
        <v>45</v>
      </c>
      <c r="J29" s="6" t="s">
        <v>46</v>
      </c>
    </row>
    <row r="30" spans="1:7" ht="15">
      <c r="A30" t="s">
        <v>95</v>
      </c>
      <c r="B30">
        <v>1</v>
      </c>
      <c r="C30">
        <v>1</v>
      </c>
      <c r="D30">
        <v>0</v>
      </c>
      <c r="E30">
        <v>0</v>
      </c>
      <c r="F30">
        <v>0</v>
      </c>
      <c r="G30">
        <v>0.34</v>
      </c>
    </row>
    <row r="31" spans="1:7" ht="15">
      <c r="A31" t="s">
        <v>76</v>
      </c>
      <c r="B31">
        <v>1</v>
      </c>
      <c r="C31">
        <v>1</v>
      </c>
      <c r="D31">
        <v>1</v>
      </c>
      <c r="E31">
        <v>0</v>
      </c>
      <c r="F31">
        <v>0</v>
      </c>
      <c r="G31">
        <v>3</v>
      </c>
    </row>
    <row r="32" spans="1:7" ht="15">
      <c r="A32" t="s">
        <v>111</v>
      </c>
      <c r="B32">
        <v>1</v>
      </c>
      <c r="C32">
        <v>0</v>
      </c>
      <c r="D32">
        <v>1</v>
      </c>
      <c r="E32">
        <v>0</v>
      </c>
      <c r="F32">
        <v>0</v>
      </c>
      <c r="G32">
        <v>2</v>
      </c>
    </row>
    <row r="33" spans="1:7" ht="15">
      <c r="A33" t="s">
        <v>156</v>
      </c>
      <c r="B33">
        <v>1</v>
      </c>
      <c r="C33">
        <v>0</v>
      </c>
      <c r="D33">
        <v>0</v>
      </c>
      <c r="E33">
        <v>0</v>
      </c>
      <c r="F33">
        <v>0</v>
      </c>
      <c r="G33">
        <v>1.66</v>
      </c>
    </row>
    <row r="34" spans="1:10" ht="15">
      <c r="A34" t="s">
        <v>149</v>
      </c>
      <c r="B34">
        <v>2</v>
      </c>
      <c r="C34">
        <v>1</v>
      </c>
      <c r="D34">
        <v>0</v>
      </c>
      <c r="E34">
        <v>0</v>
      </c>
      <c r="F34">
        <v>0</v>
      </c>
      <c r="G34">
        <v>4</v>
      </c>
      <c r="H34">
        <v>0</v>
      </c>
      <c r="I34">
        <v>3</v>
      </c>
      <c r="J34">
        <v>0</v>
      </c>
    </row>
    <row r="35" spans="1:10" ht="15">
      <c r="A35" t="s">
        <v>152</v>
      </c>
      <c r="B35">
        <v>2</v>
      </c>
      <c r="C35">
        <v>3</v>
      </c>
      <c r="D35">
        <v>0</v>
      </c>
      <c r="E35">
        <v>0</v>
      </c>
      <c r="F35">
        <v>0</v>
      </c>
      <c r="G35">
        <v>3</v>
      </c>
      <c r="H35">
        <v>0</v>
      </c>
      <c r="I35">
        <v>1</v>
      </c>
      <c r="J35">
        <v>0</v>
      </c>
    </row>
    <row r="36" spans="1:7" ht="15">
      <c r="A36" t="s">
        <v>150</v>
      </c>
      <c r="B36">
        <v>3</v>
      </c>
      <c r="C36">
        <v>2</v>
      </c>
      <c r="D36">
        <v>0</v>
      </c>
      <c r="E36">
        <v>0</v>
      </c>
      <c r="F36">
        <v>0</v>
      </c>
      <c r="G36">
        <v>3</v>
      </c>
    </row>
    <row r="37" spans="1:7" ht="15">
      <c r="A37" t="s">
        <v>151</v>
      </c>
      <c r="B37">
        <v>3</v>
      </c>
      <c r="C37">
        <v>2</v>
      </c>
      <c r="D37">
        <v>0</v>
      </c>
      <c r="E37">
        <v>0</v>
      </c>
      <c r="F37">
        <v>1</v>
      </c>
      <c r="G37">
        <v>4</v>
      </c>
    </row>
    <row r="38" spans="1:7" ht="15">
      <c r="A38" t="s">
        <v>106</v>
      </c>
      <c r="B38">
        <v>4</v>
      </c>
      <c r="C38">
        <v>5</v>
      </c>
      <c r="D38">
        <v>2</v>
      </c>
      <c r="E38">
        <v>0</v>
      </c>
      <c r="F38">
        <v>1</v>
      </c>
      <c r="G38">
        <v>7</v>
      </c>
    </row>
    <row r="39" spans="1:7" ht="15">
      <c r="A39" t="s">
        <v>77</v>
      </c>
      <c r="B39">
        <v>5</v>
      </c>
      <c r="C39">
        <v>0</v>
      </c>
      <c r="D39">
        <v>0</v>
      </c>
      <c r="E39">
        <v>1</v>
      </c>
      <c r="F39">
        <v>0</v>
      </c>
      <c r="G39">
        <v>3</v>
      </c>
    </row>
    <row r="40" spans="1:7" ht="15">
      <c r="A40" t="s">
        <v>152</v>
      </c>
      <c r="B40">
        <v>5</v>
      </c>
      <c r="C40">
        <v>1</v>
      </c>
      <c r="D40">
        <v>1</v>
      </c>
      <c r="E40">
        <v>0</v>
      </c>
      <c r="F40">
        <v>0</v>
      </c>
      <c r="G40">
        <v>4</v>
      </c>
    </row>
    <row r="41" spans="1:7" ht="15">
      <c r="A41" t="s">
        <v>95</v>
      </c>
      <c r="B41">
        <v>6</v>
      </c>
      <c r="C41">
        <v>1</v>
      </c>
      <c r="D41">
        <v>4</v>
      </c>
      <c r="E41">
        <v>0</v>
      </c>
      <c r="F41">
        <v>1</v>
      </c>
      <c r="G41">
        <v>6.66</v>
      </c>
    </row>
    <row r="42" spans="1:7" ht="15">
      <c r="A42" s="13" t="s">
        <v>156</v>
      </c>
      <c r="B42">
        <v>6</v>
      </c>
      <c r="C42">
        <v>0</v>
      </c>
      <c r="D42">
        <v>0</v>
      </c>
      <c r="E42">
        <v>0</v>
      </c>
      <c r="F42">
        <v>0</v>
      </c>
      <c r="G42">
        <v>0.34</v>
      </c>
    </row>
    <row r="43" spans="1:7" ht="15">
      <c r="A43" t="s">
        <v>149</v>
      </c>
      <c r="B43">
        <v>7</v>
      </c>
      <c r="C43">
        <v>0</v>
      </c>
      <c r="D43">
        <v>0</v>
      </c>
      <c r="E43">
        <v>0</v>
      </c>
      <c r="F43">
        <v>0</v>
      </c>
      <c r="G43">
        <v>3</v>
      </c>
    </row>
    <row r="44" spans="1:7" ht="15">
      <c r="A44" t="s">
        <v>77</v>
      </c>
      <c r="B44">
        <v>7</v>
      </c>
      <c r="C44">
        <v>0</v>
      </c>
      <c r="D44">
        <v>0</v>
      </c>
      <c r="E44">
        <v>0</v>
      </c>
      <c r="F44">
        <v>0</v>
      </c>
      <c r="G44">
        <v>4</v>
      </c>
    </row>
    <row r="45" spans="1:7" ht="15">
      <c r="A45" t="s">
        <v>153</v>
      </c>
      <c r="B45">
        <v>8</v>
      </c>
      <c r="C45">
        <v>2</v>
      </c>
      <c r="D45">
        <v>0</v>
      </c>
      <c r="E45">
        <v>0</v>
      </c>
      <c r="F45">
        <v>0</v>
      </c>
      <c r="G45">
        <v>3</v>
      </c>
    </row>
    <row r="46" spans="1:7" ht="15">
      <c r="A46" t="s">
        <v>82</v>
      </c>
      <c r="B46">
        <v>8</v>
      </c>
      <c r="C46">
        <v>0</v>
      </c>
      <c r="D46">
        <v>0</v>
      </c>
      <c r="E46">
        <v>0</v>
      </c>
      <c r="F46">
        <v>0</v>
      </c>
      <c r="G46">
        <v>4</v>
      </c>
    </row>
    <row r="47" spans="1:7" ht="15">
      <c r="A47" t="s">
        <v>154</v>
      </c>
      <c r="B47">
        <v>9</v>
      </c>
      <c r="C47">
        <v>2</v>
      </c>
      <c r="D47">
        <v>0</v>
      </c>
      <c r="E47">
        <v>0</v>
      </c>
      <c r="F47">
        <v>0</v>
      </c>
      <c r="G47">
        <v>5</v>
      </c>
    </row>
    <row r="48" spans="1:10" ht="15.75" thickBot="1">
      <c r="A48" s="8" t="s">
        <v>155</v>
      </c>
      <c r="B48" s="8">
        <v>9</v>
      </c>
      <c r="C48" s="8">
        <v>0</v>
      </c>
      <c r="D48" s="8">
        <v>0</v>
      </c>
      <c r="E48" s="8">
        <v>0</v>
      </c>
      <c r="F48" s="8">
        <v>0</v>
      </c>
      <c r="G48" s="8">
        <v>2</v>
      </c>
      <c r="H48" s="8"/>
      <c r="I48" s="8"/>
      <c r="J48" s="8"/>
    </row>
    <row r="49" spans="1:10" ht="15">
      <c r="A49" s="10" t="s">
        <v>52</v>
      </c>
      <c r="C49">
        <f>SUM(C30:C48)</f>
        <v>21</v>
      </c>
      <c r="D49">
        <f>SUM(D30:D48)</f>
        <v>9</v>
      </c>
      <c r="E49">
        <f>SUM(E30:E48)</f>
        <v>1</v>
      </c>
      <c r="F49">
        <v>1</v>
      </c>
      <c r="G49">
        <f>SUM(G30:G48)</f>
        <v>63</v>
      </c>
      <c r="H49">
        <f>SUM(H31:H48)</f>
        <v>0</v>
      </c>
      <c r="I49">
        <f>SUM(I31:I48)</f>
        <v>4</v>
      </c>
      <c r="J49">
        <f>SUM(J31:J48)</f>
        <v>0</v>
      </c>
    </row>
    <row r="51" ht="15">
      <c r="A51" s="5" t="s">
        <v>12</v>
      </c>
    </row>
    <row r="52" ht="15.75" thickBot="1">
      <c r="A52" t="s">
        <v>27</v>
      </c>
    </row>
    <row r="53" spans="1:24" ht="15.75" thickBot="1">
      <c r="A53" s="6" t="s">
        <v>28</v>
      </c>
      <c r="B53" s="6" t="s">
        <v>29</v>
      </c>
      <c r="C53" s="6" t="s">
        <v>30</v>
      </c>
      <c r="D53" s="6" t="s">
        <v>31</v>
      </c>
      <c r="E53" s="6" t="s">
        <v>32</v>
      </c>
      <c r="F53" s="6" t="s">
        <v>33</v>
      </c>
      <c r="G53" s="6" t="s">
        <v>34</v>
      </c>
      <c r="H53" s="6" t="s">
        <v>35</v>
      </c>
      <c r="I53" s="6" t="s">
        <v>36</v>
      </c>
      <c r="J53" s="6" t="s">
        <v>37</v>
      </c>
      <c r="K53" s="6" t="s">
        <v>38</v>
      </c>
      <c r="L53" s="6" t="s">
        <v>39</v>
      </c>
      <c r="M53" s="6" t="s">
        <v>40</v>
      </c>
      <c r="N53" s="6" t="s">
        <v>41</v>
      </c>
      <c r="O53" s="6" t="s">
        <v>42</v>
      </c>
      <c r="P53" s="6" t="s">
        <v>43</v>
      </c>
      <c r="Q53" s="6" t="s">
        <v>44</v>
      </c>
      <c r="R53" s="6" t="s">
        <v>45</v>
      </c>
      <c r="S53" s="6" t="s">
        <v>46</v>
      </c>
      <c r="T53" s="6" t="s">
        <v>47</v>
      </c>
      <c r="U53" s="6" t="s">
        <v>48</v>
      </c>
      <c r="V53" s="6" t="s">
        <v>49</v>
      </c>
      <c r="W53" s="6" t="s">
        <v>50</v>
      </c>
      <c r="X53" s="6" t="s">
        <v>51</v>
      </c>
    </row>
    <row r="54" spans="1:24" ht="15">
      <c r="A54" t="s">
        <v>90</v>
      </c>
      <c r="B54">
        <v>1</v>
      </c>
      <c r="C54" s="7">
        <f>(G54/E54)</f>
        <v>0.25</v>
      </c>
      <c r="D54">
        <v>5</v>
      </c>
      <c r="E54">
        <v>4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1</v>
      </c>
      <c r="V54" s="7">
        <f>((J54*4)+(I54*3)+(H54*2)+(G54-J54-I54-H54)*1)/E54</f>
        <v>0.25</v>
      </c>
      <c r="W54" s="7">
        <f>(G54+N54+P54)/(D54-L54)</f>
        <v>0.4</v>
      </c>
      <c r="X54" s="7">
        <f>V54+W54</f>
        <v>0.65</v>
      </c>
    </row>
    <row r="55" spans="1:24" ht="15">
      <c r="A55" t="s">
        <v>71</v>
      </c>
      <c r="B55">
        <v>1</v>
      </c>
      <c r="C55" s="7">
        <f aca="true" t="shared" si="6" ref="C55:C65">(G55/E55)</f>
        <v>0</v>
      </c>
      <c r="D55">
        <v>5</v>
      </c>
      <c r="E55">
        <v>3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1</v>
      </c>
      <c r="V55" s="7">
        <f aca="true" t="shared" si="7" ref="V55:V65">((J55*4)+(I55*3)+(H55*2)+(G55-J55-I55-H55)*1)/E55</f>
        <v>0</v>
      </c>
      <c r="W55" s="7">
        <f aca="true" t="shared" si="8" ref="W55:W65">(G55+N55+P55)/(D55-L55)</f>
        <v>0.4</v>
      </c>
      <c r="X55" s="7">
        <f aca="true" t="shared" si="9" ref="X55:X65">V55+W55</f>
        <v>0.4</v>
      </c>
    </row>
    <row r="56" spans="1:24" ht="15">
      <c r="A56" t="s">
        <v>92</v>
      </c>
      <c r="B56">
        <v>1</v>
      </c>
      <c r="C56" s="7">
        <f t="shared" si="6"/>
        <v>0.2</v>
      </c>
      <c r="D56">
        <v>5</v>
      </c>
      <c r="E56">
        <v>5</v>
      </c>
      <c r="F56">
        <v>0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1</v>
      </c>
      <c r="V56" s="7">
        <f t="shared" si="7"/>
        <v>0.2</v>
      </c>
      <c r="W56" s="7">
        <f t="shared" si="8"/>
        <v>0.2</v>
      </c>
      <c r="X56" s="7">
        <f t="shared" si="9"/>
        <v>0.4</v>
      </c>
    </row>
    <row r="57" spans="1:24" ht="15">
      <c r="A57" t="s">
        <v>72</v>
      </c>
      <c r="B57">
        <v>1</v>
      </c>
      <c r="C57" s="7">
        <f t="shared" si="6"/>
        <v>0.75</v>
      </c>
      <c r="D57">
        <v>4</v>
      </c>
      <c r="E57">
        <v>4</v>
      </c>
      <c r="F57">
        <v>3</v>
      </c>
      <c r="G57">
        <v>3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 s="7">
        <f t="shared" si="7"/>
        <v>0.75</v>
      </c>
      <c r="W57" s="7">
        <f t="shared" si="8"/>
        <v>0.75</v>
      </c>
      <c r="X57" s="7">
        <f t="shared" si="9"/>
        <v>1.5</v>
      </c>
    </row>
    <row r="58" spans="1:24" ht="15">
      <c r="A58" t="s">
        <v>91</v>
      </c>
      <c r="B58">
        <v>1</v>
      </c>
      <c r="C58" s="7">
        <f t="shared" si="6"/>
        <v>0.3333333333333333</v>
      </c>
      <c r="D58">
        <v>4</v>
      </c>
      <c r="E58">
        <v>3</v>
      </c>
      <c r="F58">
        <v>2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v>1</v>
      </c>
      <c r="S58">
        <v>0</v>
      </c>
      <c r="T58">
        <v>1</v>
      </c>
      <c r="U58">
        <v>0</v>
      </c>
      <c r="V58" s="7">
        <f t="shared" si="7"/>
        <v>0.3333333333333333</v>
      </c>
      <c r="W58" s="7">
        <f t="shared" si="8"/>
        <v>0.5</v>
      </c>
      <c r="X58" s="7">
        <f t="shared" si="9"/>
        <v>0.8333333333333333</v>
      </c>
    </row>
    <row r="59" spans="1:24" ht="15">
      <c r="A59" t="s">
        <v>129</v>
      </c>
      <c r="B59">
        <v>1</v>
      </c>
      <c r="C59" s="7">
        <f t="shared" si="6"/>
        <v>1</v>
      </c>
      <c r="D59">
        <v>4</v>
      </c>
      <c r="E59">
        <v>2</v>
      </c>
      <c r="F59">
        <v>2</v>
      </c>
      <c r="G59">
        <v>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2</v>
      </c>
      <c r="O59">
        <v>0</v>
      </c>
      <c r="P59">
        <v>0</v>
      </c>
      <c r="Q59">
        <v>0</v>
      </c>
      <c r="R59">
        <v>1</v>
      </c>
      <c r="S59">
        <v>0</v>
      </c>
      <c r="T59">
        <v>0</v>
      </c>
      <c r="U59">
        <v>1</v>
      </c>
      <c r="V59" s="7">
        <f t="shared" si="7"/>
        <v>1</v>
      </c>
      <c r="W59" s="7">
        <f t="shared" si="8"/>
        <v>1</v>
      </c>
      <c r="X59" s="7">
        <f t="shared" si="9"/>
        <v>2</v>
      </c>
    </row>
    <row r="60" spans="1:24" ht="15">
      <c r="A60" t="s">
        <v>157</v>
      </c>
      <c r="B60">
        <v>1</v>
      </c>
      <c r="C60" s="7">
        <f t="shared" si="6"/>
        <v>0.25</v>
      </c>
      <c r="D60">
        <v>4</v>
      </c>
      <c r="E60">
        <v>4</v>
      </c>
      <c r="F60">
        <v>1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2</v>
      </c>
      <c r="V60" s="7">
        <f t="shared" si="7"/>
        <v>0.25</v>
      </c>
      <c r="W60" s="7">
        <f t="shared" si="8"/>
        <v>0.25</v>
      </c>
      <c r="X60" s="7">
        <f t="shared" si="9"/>
        <v>0.5</v>
      </c>
    </row>
    <row r="61" spans="1:24" ht="15">
      <c r="A61" t="s">
        <v>131</v>
      </c>
      <c r="B61">
        <v>1</v>
      </c>
      <c r="C61" s="7">
        <f t="shared" si="6"/>
        <v>1</v>
      </c>
      <c r="D61">
        <v>1</v>
      </c>
      <c r="E61">
        <v>1</v>
      </c>
      <c r="F61">
        <v>1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 s="7">
        <f t="shared" si="7"/>
        <v>1</v>
      </c>
      <c r="W61" s="7">
        <f t="shared" si="8"/>
        <v>1</v>
      </c>
      <c r="X61" s="7">
        <f t="shared" si="9"/>
        <v>2</v>
      </c>
    </row>
    <row r="62" spans="1:24" ht="15">
      <c r="A62" t="s">
        <v>158</v>
      </c>
      <c r="B62">
        <v>1</v>
      </c>
      <c r="C62" s="7" t="e">
        <f t="shared" si="6"/>
        <v>#DIV/0!</v>
      </c>
      <c r="D62">
        <v>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2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7" t="e">
        <f t="shared" si="7"/>
        <v>#DIV/0!</v>
      </c>
      <c r="W62" s="7">
        <f t="shared" si="8"/>
        <v>1</v>
      </c>
      <c r="X62" s="7" t="e">
        <f t="shared" si="9"/>
        <v>#DIV/0!</v>
      </c>
    </row>
    <row r="63" spans="1:24" ht="15">
      <c r="A63" t="s">
        <v>127</v>
      </c>
      <c r="B63">
        <v>1</v>
      </c>
      <c r="C63" s="7">
        <f t="shared" si="6"/>
        <v>0</v>
      </c>
      <c r="D63">
        <v>1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 s="7">
        <f t="shared" si="7"/>
        <v>0</v>
      </c>
      <c r="W63" s="7">
        <f t="shared" si="8"/>
        <v>0</v>
      </c>
      <c r="X63" s="7">
        <f t="shared" si="9"/>
        <v>0</v>
      </c>
    </row>
    <row r="64" spans="1:24" ht="15.75" thickBot="1">
      <c r="A64" s="19" t="s">
        <v>133</v>
      </c>
      <c r="B64" s="8">
        <v>1</v>
      </c>
      <c r="C64" s="9">
        <f t="shared" si="6"/>
        <v>0.3333333333333333</v>
      </c>
      <c r="D64" s="8">
        <v>4</v>
      </c>
      <c r="E64" s="8">
        <v>3</v>
      </c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1</v>
      </c>
      <c r="U64" s="8">
        <v>1</v>
      </c>
      <c r="V64" s="9">
        <f t="shared" si="7"/>
        <v>0.3333333333333333</v>
      </c>
      <c r="W64" s="9">
        <f t="shared" si="8"/>
        <v>0.5</v>
      </c>
      <c r="X64" s="9">
        <f t="shared" si="9"/>
        <v>0.8333333333333333</v>
      </c>
    </row>
    <row r="65" spans="1:24" ht="15">
      <c r="A65" s="10" t="s">
        <v>52</v>
      </c>
      <c r="B65" s="10">
        <v>1</v>
      </c>
      <c r="C65" s="7">
        <f t="shared" si="6"/>
        <v>0.36666666666666664</v>
      </c>
      <c r="D65">
        <f aca="true" t="shared" si="10" ref="D65:U65">SUM(D54:D64)</f>
        <v>39</v>
      </c>
      <c r="E65">
        <f t="shared" si="10"/>
        <v>30</v>
      </c>
      <c r="F65">
        <f t="shared" si="10"/>
        <v>9</v>
      </c>
      <c r="G65">
        <f t="shared" si="10"/>
        <v>11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0"/>
        <v>1</v>
      </c>
      <c r="L65">
        <f t="shared" si="10"/>
        <v>0</v>
      </c>
      <c r="M65">
        <f t="shared" si="10"/>
        <v>0</v>
      </c>
      <c r="N65">
        <f t="shared" si="10"/>
        <v>7</v>
      </c>
      <c r="O65">
        <f t="shared" si="10"/>
        <v>0</v>
      </c>
      <c r="P65">
        <f t="shared" si="10"/>
        <v>2</v>
      </c>
      <c r="Q65">
        <f t="shared" si="10"/>
        <v>0</v>
      </c>
      <c r="R65">
        <f t="shared" si="10"/>
        <v>4</v>
      </c>
      <c r="S65">
        <f t="shared" si="10"/>
        <v>0</v>
      </c>
      <c r="T65">
        <f t="shared" si="10"/>
        <v>4</v>
      </c>
      <c r="U65">
        <f t="shared" si="10"/>
        <v>8</v>
      </c>
      <c r="V65" s="7">
        <f t="shared" si="7"/>
        <v>0.36666666666666664</v>
      </c>
      <c r="W65" s="7">
        <f t="shared" si="8"/>
        <v>0.5128205128205128</v>
      </c>
      <c r="X65" s="7">
        <f t="shared" si="9"/>
        <v>0.8794871794871795</v>
      </c>
    </row>
    <row r="67" ht="15.75" thickBot="1">
      <c r="A67" t="s">
        <v>24</v>
      </c>
    </row>
    <row r="68" spans="1:28" ht="15.75" thickBot="1">
      <c r="A68" s="17" t="s">
        <v>28</v>
      </c>
      <c r="B68" s="6" t="s">
        <v>53</v>
      </c>
      <c r="C68" s="6" t="s">
        <v>29</v>
      </c>
      <c r="D68" s="6" t="s">
        <v>54</v>
      </c>
      <c r="E68" s="6" t="s">
        <v>55</v>
      </c>
      <c r="F68" s="6" t="s">
        <v>56</v>
      </c>
      <c r="G68" s="6" t="s">
        <v>57</v>
      </c>
      <c r="H68" s="6" t="s">
        <v>58</v>
      </c>
      <c r="I68" s="6" t="s">
        <v>59</v>
      </c>
      <c r="J68" s="6" t="s">
        <v>60</v>
      </c>
      <c r="K68" s="6" t="s">
        <v>31</v>
      </c>
      <c r="L68" s="6" t="s">
        <v>32</v>
      </c>
      <c r="M68" s="6" t="s">
        <v>33</v>
      </c>
      <c r="N68" s="6" t="s">
        <v>61</v>
      </c>
      <c r="O68" s="6" t="s">
        <v>34</v>
      </c>
      <c r="P68" s="6" t="s">
        <v>35</v>
      </c>
      <c r="Q68" s="6" t="s">
        <v>36</v>
      </c>
      <c r="R68" s="6" t="s">
        <v>37</v>
      </c>
      <c r="S68" s="6" t="s">
        <v>39</v>
      </c>
      <c r="T68" s="6" t="s">
        <v>40</v>
      </c>
      <c r="U68" s="6" t="s">
        <v>41</v>
      </c>
      <c r="V68" s="6" t="s">
        <v>42</v>
      </c>
      <c r="W68" s="6" t="s">
        <v>43</v>
      </c>
      <c r="X68" s="6" t="s">
        <v>44</v>
      </c>
      <c r="Y68" s="6" t="s">
        <v>47</v>
      </c>
      <c r="Z68" s="6" t="s">
        <v>62</v>
      </c>
      <c r="AA68" s="6" t="s">
        <v>63</v>
      </c>
      <c r="AB68" s="18" t="s">
        <v>64</v>
      </c>
    </row>
    <row r="69" spans="1:28" ht="15">
      <c r="A69" s="13" t="s">
        <v>93</v>
      </c>
      <c r="B69" s="14">
        <f>7*(N69/J69)</f>
        <v>11.666666666666668</v>
      </c>
      <c r="C69" s="13">
        <v>1</v>
      </c>
      <c r="D69" s="13">
        <v>1</v>
      </c>
      <c r="E69" s="13">
        <v>0</v>
      </c>
      <c r="F69" s="10">
        <v>0</v>
      </c>
      <c r="G69" s="13" t="s">
        <v>65</v>
      </c>
      <c r="H69" s="10">
        <v>0</v>
      </c>
      <c r="I69" s="10">
        <v>0</v>
      </c>
      <c r="J69" s="10">
        <v>3</v>
      </c>
      <c r="K69" s="10">
        <v>19</v>
      </c>
      <c r="L69" s="10">
        <v>13</v>
      </c>
      <c r="M69" s="10">
        <v>6</v>
      </c>
      <c r="N69" s="10">
        <v>5</v>
      </c>
      <c r="O69" s="10">
        <v>5</v>
      </c>
      <c r="P69" s="10">
        <v>0</v>
      </c>
      <c r="Q69" s="10">
        <v>1</v>
      </c>
      <c r="R69" s="10">
        <v>0</v>
      </c>
      <c r="S69" s="10">
        <v>0</v>
      </c>
      <c r="T69" s="10">
        <v>0</v>
      </c>
      <c r="U69" s="10">
        <v>3</v>
      </c>
      <c r="V69" s="10">
        <v>0</v>
      </c>
      <c r="W69" s="10">
        <v>3</v>
      </c>
      <c r="X69" s="10">
        <v>0</v>
      </c>
      <c r="Y69" s="10">
        <v>4</v>
      </c>
      <c r="Z69" s="10">
        <v>2</v>
      </c>
      <c r="AA69" s="10">
        <v>0</v>
      </c>
      <c r="AB69" s="15">
        <f>O69/L69</f>
        <v>0.38461538461538464</v>
      </c>
    </row>
    <row r="70" spans="1:28" ht="15">
      <c r="A70" s="10" t="s">
        <v>71</v>
      </c>
      <c r="B70" s="14">
        <f>7*(N70/J70)</f>
        <v>14</v>
      </c>
      <c r="C70" s="13">
        <v>1</v>
      </c>
      <c r="D70" s="13">
        <v>0</v>
      </c>
      <c r="E70" s="13">
        <v>0</v>
      </c>
      <c r="F70" s="10">
        <v>0</v>
      </c>
      <c r="G70" s="13" t="s">
        <v>23</v>
      </c>
      <c r="H70" s="10">
        <v>0</v>
      </c>
      <c r="I70" s="10">
        <v>0</v>
      </c>
      <c r="J70" s="10">
        <v>2</v>
      </c>
      <c r="K70" s="10">
        <v>10</v>
      </c>
      <c r="L70" s="10">
        <v>8</v>
      </c>
      <c r="M70" s="10">
        <v>4</v>
      </c>
      <c r="N70" s="10">
        <v>4</v>
      </c>
      <c r="O70" s="10">
        <v>3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</v>
      </c>
      <c r="V70" s="10">
        <v>0</v>
      </c>
      <c r="W70" s="10">
        <v>1</v>
      </c>
      <c r="X70" s="10">
        <v>0</v>
      </c>
      <c r="Y70" s="10">
        <v>3</v>
      </c>
      <c r="Z70" s="10">
        <v>2</v>
      </c>
      <c r="AA70" s="10">
        <v>0</v>
      </c>
      <c r="AB70" s="15">
        <f>O70/L70</f>
        <v>0.375</v>
      </c>
    </row>
    <row r="71" spans="1:28" ht="15">
      <c r="A71" s="10" t="s">
        <v>91</v>
      </c>
      <c r="B71" s="14">
        <f>7*(N71/J71)</f>
        <v>14</v>
      </c>
      <c r="C71" s="13">
        <v>1</v>
      </c>
      <c r="D71" s="13">
        <v>0</v>
      </c>
      <c r="E71" s="13">
        <v>0</v>
      </c>
      <c r="F71" s="10">
        <v>0</v>
      </c>
      <c r="G71" s="10" t="s">
        <v>23</v>
      </c>
      <c r="H71" s="10">
        <v>0</v>
      </c>
      <c r="I71" s="10">
        <v>0</v>
      </c>
      <c r="J71" s="10">
        <v>1</v>
      </c>
      <c r="K71" s="10">
        <v>11</v>
      </c>
      <c r="L71" s="10">
        <v>6</v>
      </c>
      <c r="M71" s="10">
        <v>2</v>
      </c>
      <c r="N71" s="10">
        <v>2</v>
      </c>
      <c r="O71" s="10">
        <v>3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4</v>
      </c>
      <c r="V71" s="10">
        <v>0</v>
      </c>
      <c r="W71" s="10">
        <v>1</v>
      </c>
      <c r="X71" s="10">
        <v>0</v>
      </c>
      <c r="Y71" s="10">
        <v>2</v>
      </c>
      <c r="Z71" s="10">
        <v>2</v>
      </c>
      <c r="AA71" s="10">
        <v>0</v>
      </c>
      <c r="AB71" s="15">
        <f>O71/L71</f>
        <v>0.5</v>
      </c>
    </row>
    <row r="72" spans="1:28" ht="15.75" thickBot="1">
      <c r="A72" s="19" t="s">
        <v>72</v>
      </c>
      <c r="B72" s="12">
        <f>7*(N72/J72)</f>
        <v>35</v>
      </c>
      <c r="C72" s="8">
        <v>1</v>
      </c>
      <c r="D72" s="8">
        <v>0</v>
      </c>
      <c r="E72" s="8">
        <v>0</v>
      </c>
      <c r="F72" s="19">
        <v>0</v>
      </c>
      <c r="G72" s="8" t="s">
        <v>23</v>
      </c>
      <c r="H72" s="19">
        <v>0</v>
      </c>
      <c r="I72" s="19">
        <v>0</v>
      </c>
      <c r="J72" s="19">
        <v>1</v>
      </c>
      <c r="K72" s="19">
        <v>8</v>
      </c>
      <c r="L72" s="19">
        <v>4</v>
      </c>
      <c r="M72" s="19">
        <v>6</v>
      </c>
      <c r="N72" s="19">
        <v>5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4</v>
      </c>
      <c r="V72" s="19">
        <v>0</v>
      </c>
      <c r="W72" s="19">
        <v>0</v>
      </c>
      <c r="X72" s="19">
        <v>0</v>
      </c>
      <c r="Y72" s="19">
        <v>0</v>
      </c>
      <c r="Z72" s="19">
        <v>2</v>
      </c>
      <c r="AA72" s="19">
        <v>0</v>
      </c>
      <c r="AB72" s="9">
        <f>O72/L72</f>
        <v>0</v>
      </c>
    </row>
    <row r="73" spans="1:28" ht="15">
      <c r="A73" s="10" t="s">
        <v>52</v>
      </c>
      <c r="B73" s="11">
        <f>7*(N73/J73)</f>
        <v>16</v>
      </c>
      <c r="C73">
        <v>1</v>
      </c>
      <c r="D73">
        <f>SUM(D69:D72)</f>
        <v>1</v>
      </c>
      <c r="E73">
        <f>SUM(E69:E72)</f>
        <v>0</v>
      </c>
      <c r="F73">
        <f>SUM(F69:F72)</f>
        <v>0</v>
      </c>
      <c r="G73" t="s">
        <v>23</v>
      </c>
      <c r="H73">
        <f aca="true" t="shared" si="11" ref="H73:AA73">SUM(H69:H72)</f>
        <v>0</v>
      </c>
      <c r="I73">
        <f t="shared" si="11"/>
        <v>0</v>
      </c>
      <c r="J73">
        <f t="shared" si="11"/>
        <v>7</v>
      </c>
      <c r="K73">
        <f t="shared" si="11"/>
        <v>48</v>
      </c>
      <c r="L73">
        <f t="shared" si="11"/>
        <v>31</v>
      </c>
      <c r="M73">
        <f t="shared" si="11"/>
        <v>18</v>
      </c>
      <c r="N73">
        <f t="shared" si="11"/>
        <v>16</v>
      </c>
      <c r="O73">
        <f t="shared" si="11"/>
        <v>11</v>
      </c>
      <c r="P73">
        <f t="shared" si="11"/>
        <v>0</v>
      </c>
      <c r="Q73">
        <f t="shared" si="11"/>
        <v>1</v>
      </c>
      <c r="R73">
        <f t="shared" si="11"/>
        <v>0</v>
      </c>
      <c r="S73">
        <f t="shared" si="11"/>
        <v>0</v>
      </c>
      <c r="T73">
        <f t="shared" si="11"/>
        <v>0</v>
      </c>
      <c r="U73">
        <f t="shared" si="11"/>
        <v>12</v>
      </c>
      <c r="V73">
        <f t="shared" si="11"/>
        <v>0</v>
      </c>
      <c r="W73">
        <f t="shared" si="11"/>
        <v>5</v>
      </c>
      <c r="X73">
        <f t="shared" si="11"/>
        <v>0</v>
      </c>
      <c r="Y73">
        <f t="shared" si="11"/>
        <v>9</v>
      </c>
      <c r="Z73">
        <f t="shared" si="11"/>
        <v>8</v>
      </c>
      <c r="AA73">
        <f t="shared" si="11"/>
        <v>0</v>
      </c>
      <c r="AB73" s="7">
        <f>O73/L73</f>
        <v>0.3548387096774194</v>
      </c>
    </row>
    <row r="74" spans="1:28" ht="15">
      <c r="A74" s="10"/>
      <c r="B74" s="11"/>
      <c r="AB74" s="7"/>
    </row>
    <row r="75" ht="15.75" thickBot="1">
      <c r="A75" t="s">
        <v>26</v>
      </c>
    </row>
    <row r="76" spans="1:10" ht="15.75" thickBot="1">
      <c r="A76" s="6" t="s">
        <v>28</v>
      </c>
      <c r="B76" s="6" t="s">
        <v>74</v>
      </c>
      <c r="C76" s="6" t="s">
        <v>66</v>
      </c>
      <c r="D76" s="6" t="s">
        <v>67</v>
      </c>
      <c r="E76" s="6" t="s">
        <v>68</v>
      </c>
      <c r="F76" s="6" t="s">
        <v>69</v>
      </c>
      <c r="G76" s="6" t="s">
        <v>60</v>
      </c>
      <c r="H76" s="6" t="s">
        <v>70</v>
      </c>
      <c r="I76" s="6" t="s">
        <v>45</v>
      </c>
      <c r="J76" s="6" t="s">
        <v>46</v>
      </c>
    </row>
    <row r="77" spans="1:7" ht="15">
      <c r="A77" t="s">
        <v>71</v>
      </c>
      <c r="B77">
        <v>1</v>
      </c>
      <c r="C77">
        <v>0</v>
      </c>
      <c r="D77">
        <v>0</v>
      </c>
      <c r="E77">
        <v>0</v>
      </c>
      <c r="F77">
        <v>0</v>
      </c>
      <c r="G77">
        <v>2</v>
      </c>
    </row>
    <row r="78" spans="1:7" ht="15">
      <c r="A78" t="s">
        <v>72</v>
      </c>
      <c r="B78">
        <v>1</v>
      </c>
      <c r="C78">
        <v>1</v>
      </c>
      <c r="D78">
        <v>0</v>
      </c>
      <c r="E78">
        <v>1</v>
      </c>
      <c r="F78">
        <v>0</v>
      </c>
      <c r="G78">
        <v>1</v>
      </c>
    </row>
    <row r="79" spans="1:7" ht="15">
      <c r="A79" t="s">
        <v>91</v>
      </c>
      <c r="B79">
        <v>1</v>
      </c>
      <c r="C79">
        <v>0</v>
      </c>
      <c r="D79">
        <v>0</v>
      </c>
      <c r="E79">
        <v>0</v>
      </c>
      <c r="F79">
        <v>0</v>
      </c>
      <c r="G79">
        <v>1</v>
      </c>
    </row>
    <row r="80" spans="1:7" ht="15">
      <c r="A80" t="s">
        <v>93</v>
      </c>
      <c r="B80">
        <v>1</v>
      </c>
      <c r="C80">
        <v>1</v>
      </c>
      <c r="D80">
        <v>0</v>
      </c>
      <c r="E80">
        <v>0</v>
      </c>
      <c r="F80">
        <v>0</v>
      </c>
      <c r="G80">
        <v>3</v>
      </c>
    </row>
    <row r="81" spans="1:10" ht="15">
      <c r="A81" t="s">
        <v>92</v>
      </c>
      <c r="B81">
        <v>2</v>
      </c>
      <c r="C81">
        <v>9</v>
      </c>
      <c r="D81">
        <v>2</v>
      </c>
      <c r="E81">
        <v>0</v>
      </c>
      <c r="F81">
        <v>0</v>
      </c>
      <c r="G81">
        <v>7</v>
      </c>
      <c r="H81">
        <v>1</v>
      </c>
      <c r="I81">
        <v>4</v>
      </c>
      <c r="J81">
        <v>1</v>
      </c>
    </row>
    <row r="82" spans="1:7" ht="15">
      <c r="A82" t="s">
        <v>72</v>
      </c>
      <c r="B82">
        <v>3</v>
      </c>
      <c r="C82">
        <v>4</v>
      </c>
      <c r="D82">
        <v>0</v>
      </c>
      <c r="E82">
        <v>0</v>
      </c>
      <c r="F82">
        <v>1</v>
      </c>
      <c r="G82">
        <v>6</v>
      </c>
    </row>
    <row r="83" spans="1:7" ht="15">
      <c r="A83" t="s">
        <v>91</v>
      </c>
      <c r="B83">
        <v>3</v>
      </c>
      <c r="C83">
        <v>1</v>
      </c>
      <c r="D83">
        <v>1</v>
      </c>
      <c r="E83">
        <v>0</v>
      </c>
      <c r="F83">
        <v>0</v>
      </c>
      <c r="G83">
        <v>1</v>
      </c>
    </row>
    <row r="84" spans="1:7" ht="15">
      <c r="A84" t="s">
        <v>129</v>
      </c>
      <c r="B84">
        <v>4</v>
      </c>
      <c r="C84">
        <v>0</v>
      </c>
      <c r="D84">
        <v>2</v>
      </c>
      <c r="E84">
        <v>0</v>
      </c>
      <c r="F84">
        <v>1</v>
      </c>
      <c r="G84">
        <v>7</v>
      </c>
    </row>
    <row r="85" spans="1:7" ht="15">
      <c r="A85" t="s">
        <v>157</v>
      </c>
      <c r="B85">
        <v>5</v>
      </c>
      <c r="C85">
        <v>1</v>
      </c>
      <c r="D85">
        <v>1</v>
      </c>
      <c r="E85">
        <v>1</v>
      </c>
      <c r="F85">
        <v>0</v>
      </c>
      <c r="G85">
        <v>7</v>
      </c>
    </row>
    <row r="86" spans="1:7" ht="15">
      <c r="A86" t="s">
        <v>71</v>
      </c>
      <c r="B86">
        <v>6</v>
      </c>
      <c r="C86">
        <v>1</v>
      </c>
      <c r="D86">
        <v>0</v>
      </c>
      <c r="E86">
        <v>0</v>
      </c>
      <c r="F86">
        <v>0</v>
      </c>
      <c r="G86">
        <v>2</v>
      </c>
    </row>
    <row r="87" spans="1:7" ht="15">
      <c r="A87" t="s">
        <v>91</v>
      </c>
      <c r="B87">
        <v>6</v>
      </c>
      <c r="C87">
        <v>2</v>
      </c>
      <c r="D87">
        <v>1</v>
      </c>
      <c r="E87">
        <v>0</v>
      </c>
      <c r="F87">
        <v>1</v>
      </c>
      <c r="G87">
        <v>5</v>
      </c>
    </row>
    <row r="88" spans="1:7" ht="15">
      <c r="A88" t="s">
        <v>90</v>
      </c>
      <c r="B88">
        <v>7</v>
      </c>
      <c r="C88">
        <v>1</v>
      </c>
      <c r="D88">
        <v>0</v>
      </c>
      <c r="E88">
        <v>0</v>
      </c>
      <c r="F88">
        <v>0</v>
      </c>
      <c r="G88">
        <v>7</v>
      </c>
    </row>
    <row r="89" spans="1:7" ht="15">
      <c r="A89" t="s">
        <v>71</v>
      </c>
      <c r="B89">
        <v>8</v>
      </c>
      <c r="C89">
        <v>0</v>
      </c>
      <c r="D89">
        <v>0</v>
      </c>
      <c r="E89">
        <v>0</v>
      </c>
      <c r="F89">
        <v>0</v>
      </c>
      <c r="G89">
        <v>3</v>
      </c>
    </row>
    <row r="90" spans="1:7" ht="15">
      <c r="A90" s="26" t="s">
        <v>133</v>
      </c>
      <c r="B90">
        <v>8</v>
      </c>
      <c r="C90">
        <v>0</v>
      </c>
      <c r="D90">
        <v>0</v>
      </c>
      <c r="E90">
        <v>0</v>
      </c>
      <c r="F90">
        <v>0</v>
      </c>
      <c r="G90">
        <v>4</v>
      </c>
    </row>
    <row r="91" spans="1:7" ht="15">
      <c r="A91" t="s">
        <v>158</v>
      </c>
      <c r="B91">
        <v>9</v>
      </c>
      <c r="C91">
        <v>0</v>
      </c>
      <c r="D91">
        <v>0</v>
      </c>
      <c r="E91">
        <v>0</v>
      </c>
      <c r="F91">
        <v>0</v>
      </c>
      <c r="G91">
        <v>3</v>
      </c>
    </row>
    <row r="92" spans="1:7" ht="14.25" customHeight="1">
      <c r="A92" t="s">
        <v>127</v>
      </c>
      <c r="B92">
        <v>9</v>
      </c>
      <c r="C92">
        <v>0</v>
      </c>
      <c r="D92">
        <v>0</v>
      </c>
      <c r="E92">
        <v>0</v>
      </c>
      <c r="F92">
        <v>0</v>
      </c>
      <c r="G92">
        <v>1</v>
      </c>
    </row>
    <row r="93" spans="1:10" ht="15.75" thickBot="1">
      <c r="A93" s="8" t="s">
        <v>133</v>
      </c>
      <c r="B93" s="8">
        <v>9</v>
      </c>
      <c r="C93" s="8">
        <v>0</v>
      </c>
      <c r="D93" s="8">
        <v>0</v>
      </c>
      <c r="E93" s="8">
        <v>0</v>
      </c>
      <c r="F93" s="8">
        <v>0</v>
      </c>
      <c r="G93" s="8">
        <v>3</v>
      </c>
      <c r="H93" s="8"/>
      <c r="I93" s="8"/>
      <c r="J93" s="8"/>
    </row>
    <row r="94" spans="1:10" ht="15">
      <c r="A94" s="10" t="s">
        <v>52</v>
      </c>
      <c r="C94">
        <f>SUM(C77:C93)</f>
        <v>21</v>
      </c>
      <c r="D94">
        <f>SUM(D77:D93)</f>
        <v>7</v>
      </c>
      <c r="E94">
        <f>SUM(E77:E93)</f>
        <v>2</v>
      </c>
      <c r="F94">
        <v>1</v>
      </c>
      <c r="G94">
        <f>SUM(G77:G93)</f>
        <v>63</v>
      </c>
      <c r="H94">
        <f>SUM(H77:H93)</f>
        <v>1</v>
      </c>
      <c r="I94">
        <f>SUM(I77:I93)</f>
        <v>4</v>
      </c>
      <c r="J94">
        <f>SUM(J77:J93)</f>
        <v>1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19.7109375" style="0" bestFit="1" customWidth="1"/>
    <col min="2" max="2" width="19.7109375" style="0" customWidth="1"/>
    <col min="3" max="3" width="2.140625" style="0" bestFit="1" customWidth="1"/>
    <col min="4" max="4" width="7.7109375" style="0" bestFit="1" customWidth="1"/>
    <col min="5" max="6" width="3.57421875" style="0" bestFit="1" customWidth="1"/>
    <col min="7" max="7" width="2.28125" style="0" bestFit="1" customWidth="1"/>
    <col min="8" max="8" width="3.00390625" style="0" bestFit="1" customWidth="1"/>
    <col min="9" max="10" width="3.28125" style="0" bestFit="1" customWidth="1"/>
    <col min="11" max="11" width="3.57421875" style="0" bestFit="1" customWidth="1"/>
    <col min="12" max="12" width="4.57421875" style="0" bestFit="1" customWidth="1"/>
    <col min="13" max="13" width="3.421875" style="0" bestFit="1" customWidth="1"/>
    <col min="14" max="14" width="3.00390625" style="0" bestFit="1" customWidth="1"/>
    <col min="15" max="15" width="3.28125" style="0" bestFit="1" customWidth="1"/>
    <col min="16" max="16" width="4.00390625" style="0" bestFit="1" customWidth="1"/>
    <col min="17" max="17" width="3.421875" style="0" bestFit="1" customWidth="1"/>
    <col min="18" max="18" width="3.00390625" style="0" bestFit="1" customWidth="1"/>
    <col min="19" max="20" width="3.28125" style="0" bestFit="1" customWidth="1"/>
    <col min="21" max="21" width="2.140625" style="0" bestFit="1" customWidth="1"/>
    <col min="22" max="22" width="4.140625" style="0" bestFit="1" customWidth="1"/>
    <col min="23" max="23" width="7.7109375" style="0" bestFit="1" customWidth="1"/>
    <col min="24" max="24" width="5.57421875" style="0" bestFit="1" customWidth="1"/>
    <col min="25" max="25" width="7.7109375" style="0" bestFit="1" customWidth="1"/>
  </cols>
  <sheetData>
    <row r="1" spans="1:25" ht="15.75" thickBot="1">
      <c r="A1" s="17" t="s">
        <v>28</v>
      </c>
      <c r="B1" s="6" t="s">
        <v>15</v>
      </c>
      <c r="C1" s="6" t="s">
        <v>29</v>
      </c>
      <c r="D1" s="6" t="s">
        <v>30</v>
      </c>
      <c r="E1" s="6" t="s">
        <v>31</v>
      </c>
      <c r="F1" s="6" t="s">
        <v>32</v>
      </c>
      <c r="G1" s="6" t="s">
        <v>33</v>
      </c>
      <c r="H1" s="6" t="s">
        <v>34</v>
      </c>
      <c r="I1" s="6" t="s">
        <v>35</v>
      </c>
      <c r="J1" s="6" t="s">
        <v>36</v>
      </c>
      <c r="K1" s="6" t="s">
        <v>37</v>
      </c>
      <c r="L1" s="6" t="s">
        <v>38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48</v>
      </c>
      <c r="W1" s="6" t="s">
        <v>49</v>
      </c>
      <c r="X1" s="6" t="s">
        <v>50</v>
      </c>
      <c r="Y1" s="18" t="s">
        <v>51</v>
      </c>
    </row>
    <row r="2" spans="1:25" ht="15">
      <c r="A2" s="32" t="s">
        <v>72</v>
      </c>
      <c r="B2" s="32" t="s">
        <v>12</v>
      </c>
      <c r="C2" s="32">
        <v>4</v>
      </c>
      <c r="D2" s="33">
        <v>0.7333333333333333</v>
      </c>
      <c r="E2" s="32">
        <v>16</v>
      </c>
      <c r="F2" s="32">
        <v>15</v>
      </c>
      <c r="G2" s="32">
        <v>8</v>
      </c>
      <c r="H2" s="32">
        <v>11</v>
      </c>
      <c r="I2" s="32">
        <v>3</v>
      </c>
      <c r="J2" s="32">
        <v>0</v>
      </c>
      <c r="K2" s="32">
        <v>0</v>
      </c>
      <c r="L2" s="32">
        <v>0</v>
      </c>
      <c r="M2" s="32">
        <v>0</v>
      </c>
      <c r="N2" s="32">
        <v>1</v>
      </c>
      <c r="O2" s="32">
        <v>0</v>
      </c>
      <c r="P2" s="32">
        <v>0</v>
      </c>
      <c r="Q2" s="32">
        <v>0</v>
      </c>
      <c r="R2" s="32">
        <v>0</v>
      </c>
      <c r="S2" s="32">
        <v>1</v>
      </c>
      <c r="T2" s="32">
        <v>0</v>
      </c>
      <c r="U2" s="32">
        <v>1</v>
      </c>
      <c r="V2" s="32">
        <v>5</v>
      </c>
      <c r="W2" s="33">
        <v>0.9333333333333333</v>
      </c>
      <c r="X2" s="33">
        <v>0.6875</v>
      </c>
      <c r="Y2" s="33">
        <v>1.6208333333333333</v>
      </c>
    </row>
    <row r="3" spans="1:25" ht="15">
      <c r="A3" s="13" t="s">
        <v>85</v>
      </c>
      <c r="B3" s="13" t="s">
        <v>13</v>
      </c>
      <c r="C3" s="13">
        <v>3</v>
      </c>
      <c r="D3" s="15">
        <v>0.6666666666666666</v>
      </c>
      <c r="E3" s="13">
        <v>12</v>
      </c>
      <c r="F3" s="13">
        <v>9</v>
      </c>
      <c r="G3" s="13">
        <v>3</v>
      </c>
      <c r="H3" s="13">
        <v>6</v>
      </c>
      <c r="I3" s="13">
        <v>3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1</v>
      </c>
      <c r="P3" s="13">
        <v>0</v>
      </c>
      <c r="Q3" s="13">
        <v>2</v>
      </c>
      <c r="R3" s="13">
        <v>0</v>
      </c>
      <c r="S3" s="13">
        <v>0</v>
      </c>
      <c r="T3" s="13">
        <v>0</v>
      </c>
      <c r="U3" s="13">
        <v>1</v>
      </c>
      <c r="V3" s="13">
        <v>1</v>
      </c>
      <c r="W3" s="15">
        <v>1</v>
      </c>
      <c r="X3" s="15">
        <v>0.75</v>
      </c>
      <c r="Y3" s="15">
        <v>1.75</v>
      </c>
    </row>
    <row r="4" spans="1:25" ht="15">
      <c r="A4" s="13" t="s">
        <v>129</v>
      </c>
      <c r="B4" s="13" t="s">
        <v>12</v>
      </c>
      <c r="C4" s="13">
        <v>2</v>
      </c>
      <c r="D4" s="15">
        <v>0.6666666666666666</v>
      </c>
      <c r="E4" s="13">
        <v>9</v>
      </c>
      <c r="F4" s="13">
        <v>6</v>
      </c>
      <c r="G4" s="13">
        <v>4</v>
      </c>
      <c r="H4" s="13">
        <v>4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2</v>
      </c>
      <c r="P4" s="13">
        <v>0</v>
      </c>
      <c r="Q4" s="13">
        <v>1</v>
      </c>
      <c r="R4" s="13">
        <v>0</v>
      </c>
      <c r="S4" s="13">
        <v>3</v>
      </c>
      <c r="T4" s="13">
        <v>0</v>
      </c>
      <c r="U4" s="13">
        <v>2</v>
      </c>
      <c r="V4" s="13">
        <v>3</v>
      </c>
      <c r="W4" s="15">
        <v>0.6666666666666666</v>
      </c>
      <c r="X4" s="15">
        <v>0.7777777777777778</v>
      </c>
      <c r="Y4" s="15">
        <v>1.4444444444444444</v>
      </c>
    </row>
    <row r="5" spans="1:25" ht="15">
      <c r="A5" s="13" t="s">
        <v>89</v>
      </c>
      <c r="B5" s="13" t="s">
        <v>13</v>
      </c>
      <c r="C5" s="13">
        <v>3</v>
      </c>
      <c r="D5" s="15">
        <v>0.6</v>
      </c>
      <c r="E5" s="13">
        <v>12</v>
      </c>
      <c r="F5" s="13">
        <v>10</v>
      </c>
      <c r="G5" s="13">
        <v>6</v>
      </c>
      <c r="H5" s="13">
        <v>6</v>
      </c>
      <c r="I5" s="13">
        <v>2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2</v>
      </c>
      <c r="P5" s="13">
        <v>0</v>
      </c>
      <c r="Q5" s="13">
        <v>0</v>
      </c>
      <c r="R5" s="13">
        <v>0</v>
      </c>
      <c r="S5" s="13">
        <v>1</v>
      </c>
      <c r="T5" s="13">
        <v>0</v>
      </c>
      <c r="U5" s="13">
        <v>1</v>
      </c>
      <c r="V5" s="13">
        <v>3</v>
      </c>
      <c r="W5" s="15">
        <v>0.8</v>
      </c>
      <c r="X5" s="15">
        <v>0.6666666666666666</v>
      </c>
      <c r="Y5" s="15">
        <v>1.4666666666666668</v>
      </c>
    </row>
    <row r="6" spans="1:25" ht="15">
      <c r="A6" s="13" t="s">
        <v>88</v>
      </c>
      <c r="B6" s="13" t="s">
        <v>13</v>
      </c>
      <c r="C6" s="13">
        <v>3</v>
      </c>
      <c r="D6" s="15">
        <v>0.5</v>
      </c>
      <c r="E6" s="13">
        <v>13</v>
      </c>
      <c r="F6" s="13">
        <v>12</v>
      </c>
      <c r="G6" s="13">
        <v>5</v>
      </c>
      <c r="H6" s="13">
        <v>6</v>
      </c>
      <c r="I6" s="13">
        <v>2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1</v>
      </c>
      <c r="P6" s="13">
        <v>0</v>
      </c>
      <c r="Q6" s="13">
        <v>0</v>
      </c>
      <c r="R6" s="13">
        <v>0</v>
      </c>
      <c r="S6" s="13">
        <v>2</v>
      </c>
      <c r="T6" s="13">
        <v>0</v>
      </c>
      <c r="U6" s="13">
        <v>3</v>
      </c>
      <c r="V6" s="13">
        <v>5</v>
      </c>
      <c r="W6" s="15">
        <v>0.6666666666666666</v>
      </c>
      <c r="X6" s="15">
        <v>0.5384615384615384</v>
      </c>
      <c r="Y6" s="15">
        <v>1.205128205128205</v>
      </c>
    </row>
    <row r="7" spans="1:25" ht="15">
      <c r="A7" s="13" t="s">
        <v>109</v>
      </c>
      <c r="B7" s="13" t="s">
        <v>13</v>
      </c>
      <c r="C7" s="13">
        <v>4</v>
      </c>
      <c r="D7" s="15">
        <v>0.5</v>
      </c>
      <c r="E7" s="13">
        <v>13</v>
      </c>
      <c r="F7" s="13">
        <v>10</v>
      </c>
      <c r="G7" s="13">
        <v>7</v>
      </c>
      <c r="H7" s="13">
        <v>5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</v>
      </c>
      <c r="P7" s="13">
        <v>0</v>
      </c>
      <c r="Q7" s="13">
        <v>2</v>
      </c>
      <c r="R7" s="13">
        <v>0</v>
      </c>
      <c r="S7" s="13">
        <v>2</v>
      </c>
      <c r="T7" s="13">
        <v>0</v>
      </c>
      <c r="U7" s="13">
        <v>3</v>
      </c>
      <c r="V7" s="13">
        <v>4</v>
      </c>
      <c r="W7" s="15">
        <v>0.6</v>
      </c>
      <c r="X7" s="15">
        <v>0.6153846153846154</v>
      </c>
      <c r="Y7" s="15">
        <v>1.2153846153846155</v>
      </c>
    </row>
    <row r="8" spans="1:25" ht="15">
      <c r="A8" s="13" t="s">
        <v>83</v>
      </c>
      <c r="B8" s="13" t="s">
        <v>13</v>
      </c>
      <c r="C8" s="13">
        <v>2</v>
      </c>
      <c r="D8" s="15">
        <v>0.5</v>
      </c>
      <c r="E8" s="13">
        <v>10</v>
      </c>
      <c r="F8" s="13">
        <v>6</v>
      </c>
      <c r="G8" s="13">
        <v>3</v>
      </c>
      <c r="H8" s="13">
        <v>3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13">
        <v>2</v>
      </c>
      <c r="P8" s="13">
        <v>0</v>
      </c>
      <c r="Q8" s="13">
        <v>1</v>
      </c>
      <c r="R8" s="13">
        <v>0</v>
      </c>
      <c r="S8" s="13">
        <v>2</v>
      </c>
      <c r="T8" s="13">
        <v>0</v>
      </c>
      <c r="U8" s="13">
        <v>1</v>
      </c>
      <c r="V8" s="13">
        <v>3</v>
      </c>
      <c r="W8" s="15">
        <v>0.6666666666666666</v>
      </c>
      <c r="X8" s="15">
        <v>0.6</v>
      </c>
      <c r="Y8" s="15">
        <v>1.2666666666666666</v>
      </c>
    </row>
    <row r="9" spans="1:25" ht="15">
      <c r="A9" s="13" t="s">
        <v>91</v>
      </c>
      <c r="B9" s="13" t="s">
        <v>12</v>
      </c>
      <c r="C9" s="13">
        <v>4</v>
      </c>
      <c r="D9" s="15">
        <v>0.46153846153846156</v>
      </c>
      <c r="E9" s="13">
        <v>16</v>
      </c>
      <c r="F9" s="13">
        <v>13</v>
      </c>
      <c r="G9" s="13">
        <v>5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</v>
      </c>
      <c r="P9" s="13">
        <v>0</v>
      </c>
      <c r="Q9" s="13">
        <v>1</v>
      </c>
      <c r="R9" s="13">
        <v>0</v>
      </c>
      <c r="S9" s="13">
        <v>3</v>
      </c>
      <c r="T9" s="13">
        <v>0</v>
      </c>
      <c r="U9" s="13">
        <v>1</v>
      </c>
      <c r="V9" s="13">
        <v>1</v>
      </c>
      <c r="W9" s="15">
        <v>0.46153846153846156</v>
      </c>
      <c r="X9" s="15">
        <v>0.5625</v>
      </c>
      <c r="Y9" s="15">
        <v>1.0240384615384617</v>
      </c>
    </row>
    <row r="10" spans="1:25" ht="15">
      <c r="A10" s="13" t="s">
        <v>77</v>
      </c>
      <c r="B10" s="13" t="s">
        <v>73</v>
      </c>
      <c r="C10" s="13">
        <v>4</v>
      </c>
      <c r="D10" s="15">
        <v>0.42857142857142855</v>
      </c>
      <c r="E10" s="13">
        <v>17</v>
      </c>
      <c r="F10" s="13">
        <v>14</v>
      </c>
      <c r="G10" s="13">
        <v>7</v>
      </c>
      <c r="H10" s="13">
        <v>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3</v>
      </c>
      <c r="P10" s="13">
        <v>0</v>
      </c>
      <c r="Q10" s="13">
        <v>0</v>
      </c>
      <c r="R10" s="13">
        <v>0</v>
      </c>
      <c r="S10" s="13">
        <v>2</v>
      </c>
      <c r="T10" s="13">
        <v>0</v>
      </c>
      <c r="U10" s="13">
        <v>1</v>
      </c>
      <c r="V10" s="13">
        <v>3</v>
      </c>
      <c r="W10" s="15">
        <v>0.42857142857142855</v>
      </c>
      <c r="X10" s="15">
        <v>0.5294117647058824</v>
      </c>
      <c r="Y10" s="15">
        <v>0.9579831932773109</v>
      </c>
    </row>
    <row r="11" spans="1:25" ht="15">
      <c r="A11" s="13" t="s">
        <v>95</v>
      </c>
      <c r="B11" s="13" t="s">
        <v>73</v>
      </c>
      <c r="C11" s="13">
        <v>4</v>
      </c>
      <c r="D11" s="15">
        <v>0.4</v>
      </c>
      <c r="E11" s="13">
        <v>18</v>
      </c>
      <c r="F11" s="13">
        <v>15</v>
      </c>
      <c r="G11" s="13">
        <v>6</v>
      </c>
      <c r="H11" s="13">
        <v>6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2</v>
      </c>
      <c r="P11" s="13">
        <v>0</v>
      </c>
      <c r="Q11" s="13">
        <v>1</v>
      </c>
      <c r="R11" s="13">
        <v>0</v>
      </c>
      <c r="S11" s="13">
        <v>6</v>
      </c>
      <c r="T11" s="13">
        <v>0</v>
      </c>
      <c r="U11" s="13">
        <v>4</v>
      </c>
      <c r="V11" s="13">
        <v>1</v>
      </c>
      <c r="W11" s="15">
        <v>0.4</v>
      </c>
      <c r="X11" s="15">
        <v>0.5</v>
      </c>
      <c r="Y11" s="15">
        <v>0.9</v>
      </c>
    </row>
    <row r="12" spans="1:25" ht="15">
      <c r="A12" s="13" t="s">
        <v>98</v>
      </c>
      <c r="B12" s="13" t="s">
        <v>12</v>
      </c>
      <c r="C12" s="13">
        <v>3</v>
      </c>
      <c r="D12" s="15">
        <v>0.4</v>
      </c>
      <c r="E12" s="13">
        <v>12</v>
      </c>
      <c r="F12" s="13">
        <v>10</v>
      </c>
      <c r="G12" s="13">
        <v>4</v>
      </c>
      <c r="H12" s="13">
        <v>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2</v>
      </c>
      <c r="P12" s="13">
        <v>0</v>
      </c>
      <c r="Q12" s="13">
        <v>0</v>
      </c>
      <c r="R12" s="13">
        <v>0</v>
      </c>
      <c r="S12" s="13">
        <v>2</v>
      </c>
      <c r="T12" s="13">
        <v>0</v>
      </c>
      <c r="U12" s="13">
        <v>1</v>
      </c>
      <c r="V12" s="13">
        <v>2</v>
      </c>
      <c r="W12" s="15">
        <v>0.4</v>
      </c>
      <c r="X12" s="15">
        <v>0.5</v>
      </c>
      <c r="Y12" s="15">
        <v>0.9</v>
      </c>
    </row>
    <row r="13" spans="1:25" ht="15">
      <c r="A13" s="10" t="s">
        <v>103</v>
      </c>
      <c r="B13" s="13" t="s">
        <v>73</v>
      </c>
      <c r="C13" s="13">
        <v>3</v>
      </c>
      <c r="D13" s="15">
        <v>0.3333333333333333</v>
      </c>
      <c r="E13" s="13">
        <v>11</v>
      </c>
      <c r="F13" s="13">
        <v>9</v>
      </c>
      <c r="G13" s="13">
        <v>3</v>
      </c>
      <c r="H13" s="13">
        <v>3</v>
      </c>
      <c r="I13" s="13">
        <v>1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2</v>
      </c>
      <c r="P13" s="13">
        <v>0</v>
      </c>
      <c r="Q13" s="13">
        <v>0</v>
      </c>
      <c r="R13" s="13">
        <v>0</v>
      </c>
      <c r="S13" s="13">
        <v>2</v>
      </c>
      <c r="T13" s="13">
        <v>0</v>
      </c>
      <c r="U13" s="13">
        <v>1</v>
      </c>
      <c r="V13" s="13">
        <v>2</v>
      </c>
      <c r="W13" s="15">
        <v>0.6666666666666666</v>
      </c>
      <c r="X13" s="15">
        <v>0.45454545454545453</v>
      </c>
      <c r="Y13" s="15">
        <v>1.121212121212121</v>
      </c>
    </row>
    <row r="14" spans="1:25" ht="15">
      <c r="A14" s="13" t="s">
        <v>111</v>
      </c>
      <c r="B14" s="13" t="s">
        <v>73</v>
      </c>
      <c r="C14" s="13">
        <v>3</v>
      </c>
      <c r="D14" s="15">
        <v>0.3333333333333333</v>
      </c>
      <c r="E14" s="13">
        <v>9</v>
      </c>
      <c r="F14" s="13">
        <v>9</v>
      </c>
      <c r="G14" s="13">
        <v>3</v>
      </c>
      <c r="H14" s="13">
        <v>3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1</v>
      </c>
      <c r="T14" s="13">
        <v>0</v>
      </c>
      <c r="U14" s="13">
        <v>0</v>
      </c>
      <c r="V14" s="13">
        <v>1</v>
      </c>
      <c r="W14" s="15">
        <v>0.4444444444444444</v>
      </c>
      <c r="X14" s="15">
        <v>0.3333333333333333</v>
      </c>
      <c r="Y14" s="15">
        <v>0.7777777777777777</v>
      </c>
    </row>
    <row r="15" spans="1:25" ht="15">
      <c r="A15" s="13" t="s">
        <v>76</v>
      </c>
      <c r="B15" s="13" t="s">
        <v>73</v>
      </c>
      <c r="C15" s="13">
        <v>3</v>
      </c>
      <c r="D15" s="15">
        <v>0.2857142857142857</v>
      </c>
      <c r="E15" s="13">
        <v>9</v>
      </c>
      <c r="F15" s="13">
        <v>7</v>
      </c>
      <c r="G15" s="13">
        <v>2</v>
      </c>
      <c r="H15" s="13">
        <v>2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3">
        <v>1</v>
      </c>
      <c r="R15" s="13">
        <v>0</v>
      </c>
      <c r="S15" s="13">
        <v>2</v>
      </c>
      <c r="T15" s="13">
        <v>1</v>
      </c>
      <c r="U15" s="13">
        <v>0</v>
      </c>
      <c r="V15" s="13">
        <v>1</v>
      </c>
      <c r="W15" s="15">
        <v>0.2857142857142857</v>
      </c>
      <c r="X15" s="15">
        <v>0.4444444444444444</v>
      </c>
      <c r="Y15" s="15">
        <v>0.7301587301587301</v>
      </c>
    </row>
    <row r="16" spans="1:25" ht="15">
      <c r="A16" s="13" t="s">
        <v>92</v>
      </c>
      <c r="B16" s="13" t="s">
        <v>12</v>
      </c>
      <c r="C16" s="13">
        <v>3</v>
      </c>
      <c r="D16" s="15">
        <v>0.2727272727272727</v>
      </c>
      <c r="E16" s="13">
        <v>12</v>
      </c>
      <c r="F16" s="13">
        <v>11</v>
      </c>
      <c r="G16" s="13">
        <v>4</v>
      </c>
      <c r="H16" s="13">
        <v>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5</v>
      </c>
      <c r="T16" s="13">
        <v>0</v>
      </c>
      <c r="U16" s="13">
        <v>3</v>
      </c>
      <c r="V16" s="13">
        <v>2</v>
      </c>
      <c r="W16" s="15">
        <v>0.2727272727272727</v>
      </c>
      <c r="X16" s="15">
        <v>0.3333333333333333</v>
      </c>
      <c r="Y16" s="15">
        <v>0.606060606060606</v>
      </c>
    </row>
    <row r="17" spans="1:25" ht="15">
      <c r="A17" s="13" t="s">
        <v>86</v>
      </c>
      <c r="B17" s="13" t="s">
        <v>13</v>
      </c>
      <c r="C17" s="13">
        <v>4</v>
      </c>
      <c r="D17" s="15">
        <v>0.2</v>
      </c>
      <c r="E17" s="13">
        <v>18</v>
      </c>
      <c r="F17" s="13">
        <v>15</v>
      </c>
      <c r="G17" s="13">
        <v>4</v>
      </c>
      <c r="H17" s="13">
        <v>3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</v>
      </c>
      <c r="P17" s="13">
        <v>0</v>
      </c>
      <c r="Q17" s="13">
        <v>0</v>
      </c>
      <c r="R17" s="13">
        <v>0</v>
      </c>
      <c r="S17" s="13">
        <v>2</v>
      </c>
      <c r="T17" s="13">
        <v>1</v>
      </c>
      <c r="U17" s="13">
        <v>2</v>
      </c>
      <c r="V17" s="13">
        <v>2</v>
      </c>
      <c r="W17" s="15">
        <v>0.26666666666666666</v>
      </c>
      <c r="X17" s="15">
        <v>0.3333333333333333</v>
      </c>
      <c r="Y17" s="15">
        <v>0.6</v>
      </c>
    </row>
    <row r="18" spans="1:25" ht="15">
      <c r="A18" s="13" t="s">
        <v>90</v>
      </c>
      <c r="B18" s="13" t="s">
        <v>12</v>
      </c>
      <c r="C18" s="13">
        <v>3</v>
      </c>
      <c r="D18" s="15">
        <v>0.2</v>
      </c>
      <c r="E18" s="13">
        <v>13</v>
      </c>
      <c r="F18" s="13">
        <v>10</v>
      </c>
      <c r="G18" s="13">
        <v>1</v>
      </c>
      <c r="H18" s="13">
        <v>2</v>
      </c>
      <c r="I18" s="13">
        <v>0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  <c r="U18" s="13">
        <v>2</v>
      </c>
      <c r="V18" s="13">
        <v>3</v>
      </c>
      <c r="W18" s="15">
        <v>0.4</v>
      </c>
      <c r="X18" s="15">
        <v>0.23076923076923078</v>
      </c>
      <c r="Y18" s="15">
        <v>0.6307692307692307</v>
      </c>
    </row>
    <row r="19" spans="1:25" ht="15">
      <c r="A19" s="13" t="s">
        <v>133</v>
      </c>
      <c r="B19" s="13" t="s">
        <v>12</v>
      </c>
      <c r="C19" s="13">
        <v>2</v>
      </c>
      <c r="D19" s="15">
        <v>0.2</v>
      </c>
      <c r="E19" s="13">
        <v>8</v>
      </c>
      <c r="F19" s="13">
        <v>5</v>
      </c>
      <c r="G19" s="13">
        <v>1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3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2</v>
      </c>
      <c r="V19" s="13">
        <v>2</v>
      </c>
      <c r="W19" s="15">
        <v>0.2</v>
      </c>
      <c r="X19" s="15">
        <v>0.5</v>
      </c>
      <c r="Y19" s="15">
        <v>0.7</v>
      </c>
    </row>
    <row r="20" spans="1:25" ht="15">
      <c r="A20" s="13" t="s">
        <v>108</v>
      </c>
      <c r="B20" s="13" t="s">
        <v>13</v>
      </c>
      <c r="C20" s="13">
        <v>3</v>
      </c>
      <c r="D20" s="15">
        <v>0.2</v>
      </c>
      <c r="E20" s="13">
        <v>8</v>
      </c>
      <c r="F20" s="13">
        <v>5</v>
      </c>
      <c r="G20" s="13">
        <v>2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2</v>
      </c>
      <c r="P20" s="13">
        <v>0</v>
      </c>
      <c r="Q20" s="13">
        <v>1</v>
      </c>
      <c r="R20" s="13">
        <v>0</v>
      </c>
      <c r="S20" s="13">
        <v>0</v>
      </c>
      <c r="T20" s="13">
        <v>0</v>
      </c>
      <c r="U20" s="13">
        <v>2</v>
      </c>
      <c r="V20" s="13">
        <v>0</v>
      </c>
      <c r="W20" s="15">
        <v>0.2</v>
      </c>
      <c r="X20" s="15">
        <v>0.5</v>
      </c>
      <c r="Y20" s="15">
        <v>0.7</v>
      </c>
    </row>
    <row r="21" spans="1:25" ht="15">
      <c r="A21" s="13" t="s">
        <v>84</v>
      </c>
      <c r="B21" s="13" t="s">
        <v>13</v>
      </c>
      <c r="C21" s="13">
        <v>3</v>
      </c>
      <c r="D21" s="15">
        <v>0.16666666666666666</v>
      </c>
      <c r="E21" s="13">
        <v>13</v>
      </c>
      <c r="F21" s="13">
        <v>12</v>
      </c>
      <c r="G21" s="13">
        <v>2</v>
      </c>
      <c r="H21" s="13">
        <v>2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2</v>
      </c>
      <c r="V21" s="13">
        <v>1</v>
      </c>
      <c r="W21" s="15">
        <v>0.16666666666666666</v>
      </c>
      <c r="X21" s="15">
        <v>0.23076923076923078</v>
      </c>
      <c r="Y21" s="15">
        <v>0.39743589743589747</v>
      </c>
    </row>
    <row r="22" spans="1:25" ht="15">
      <c r="A22" s="13" t="s">
        <v>99</v>
      </c>
      <c r="B22" s="13" t="s">
        <v>12</v>
      </c>
      <c r="C22" s="13">
        <v>3</v>
      </c>
      <c r="D22" s="15">
        <v>0.16666666666666666</v>
      </c>
      <c r="E22" s="13">
        <v>10</v>
      </c>
      <c r="F22" s="13">
        <v>6</v>
      </c>
      <c r="G22" s="13">
        <v>2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3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3">
        <v>3</v>
      </c>
      <c r="V22" s="13">
        <v>0</v>
      </c>
      <c r="W22" s="15">
        <v>0.16666666666666666</v>
      </c>
      <c r="X22" s="15">
        <v>0.4</v>
      </c>
      <c r="Y22" s="15">
        <v>0.5666666666666667</v>
      </c>
    </row>
    <row r="23" spans="1:25" ht="15">
      <c r="A23" s="13" t="s">
        <v>131</v>
      </c>
      <c r="B23" s="13" t="s">
        <v>12</v>
      </c>
      <c r="C23" s="13">
        <v>3</v>
      </c>
      <c r="D23" s="15">
        <v>0.16666666666666666</v>
      </c>
      <c r="E23" s="13">
        <v>8</v>
      </c>
      <c r="F23" s="13">
        <v>6</v>
      </c>
      <c r="G23" s="13">
        <v>2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2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1</v>
      </c>
      <c r="W23" s="15">
        <v>0.16666666666666666</v>
      </c>
      <c r="X23" s="15">
        <v>0.375</v>
      </c>
      <c r="Y23" s="15">
        <v>0.5416666666666666</v>
      </c>
    </row>
    <row r="24" spans="1:25" ht="15">
      <c r="A24" s="13" t="s">
        <v>106</v>
      </c>
      <c r="B24" s="13" t="s">
        <v>73</v>
      </c>
      <c r="C24" s="13">
        <v>4</v>
      </c>
      <c r="D24" s="15">
        <v>0.14285714285714285</v>
      </c>
      <c r="E24" s="13">
        <v>12</v>
      </c>
      <c r="F24" s="13">
        <v>7</v>
      </c>
      <c r="G24" s="13">
        <v>3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1</v>
      </c>
      <c r="O24" s="13">
        <v>2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2</v>
      </c>
      <c r="V24" s="13">
        <v>4</v>
      </c>
      <c r="W24" s="15">
        <v>0.14285714285714285</v>
      </c>
      <c r="X24" s="15">
        <v>0.36363636363636365</v>
      </c>
      <c r="Y24" s="15">
        <v>0.5064935064935066</v>
      </c>
    </row>
    <row r="25" spans="1:25" ht="15">
      <c r="A25" s="13" t="s">
        <v>107</v>
      </c>
      <c r="B25" s="13" t="s">
        <v>13</v>
      </c>
      <c r="C25" s="13">
        <v>2</v>
      </c>
      <c r="D25" s="15">
        <v>0.14285714285714285</v>
      </c>
      <c r="E25" s="13">
        <v>10</v>
      </c>
      <c r="F25" s="13">
        <v>7</v>
      </c>
      <c r="G25" s="13">
        <v>2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</v>
      </c>
      <c r="O25" s="13">
        <v>2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  <c r="U25" s="13">
        <v>0</v>
      </c>
      <c r="V25" s="13">
        <v>5</v>
      </c>
      <c r="W25" s="15">
        <v>0.14285714285714285</v>
      </c>
      <c r="X25" s="15">
        <v>0.3</v>
      </c>
      <c r="Y25" s="15">
        <v>0.44285714285714284</v>
      </c>
    </row>
    <row r="26" spans="1:25" ht="15">
      <c r="A26" s="13" t="s">
        <v>71</v>
      </c>
      <c r="B26" s="13" t="s">
        <v>12</v>
      </c>
      <c r="C26" s="13">
        <v>4</v>
      </c>
      <c r="D26" s="15">
        <v>0.08333333333333333</v>
      </c>
      <c r="E26" s="13">
        <v>14</v>
      </c>
      <c r="F26" s="13">
        <v>12</v>
      </c>
      <c r="G26" s="13">
        <v>1</v>
      </c>
      <c r="H26" s="13">
        <v>1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5</v>
      </c>
      <c r="V26" s="13">
        <v>2</v>
      </c>
      <c r="W26" s="15">
        <v>0.16666666666666666</v>
      </c>
      <c r="X26" s="15">
        <v>0.21428571428571427</v>
      </c>
      <c r="Y26" s="15">
        <v>0.38095238095238093</v>
      </c>
    </row>
    <row r="27" spans="1:25" ht="15">
      <c r="A27" s="13" t="s">
        <v>87</v>
      </c>
      <c r="B27" s="13" t="s">
        <v>13</v>
      </c>
      <c r="C27" s="13">
        <v>3</v>
      </c>
      <c r="D27" s="15">
        <v>0</v>
      </c>
      <c r="E27" s="13">
        <v>9</v>
      </c>
      <c r="F27" s="13">
        <v>7</v>
      </c>
      <c r="G27" s="13">
        <v>3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3">
        <v>1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5</v>
      </c>
      <c r="V27" s="13">
        <v>0</v>
      </c>
      <c r="W27" s="15">
        <v>0</v>
      </c>
      <c r="X27" s="15">
        <v>0.125</v>
      </c>
      <c r="Y27" s="15">
        <v>0.125</v>
      </c>
    </row>
    <row r="28" spans="1:25" ht="15">
      <c r="A28" s="10" t="s">
        <v>81</v>
      </c>
      <c r="B28" s="13" t="s">
        <v>73</v>
      </c>
      <c r="C28" s="13">
        <v>3</v>
      </c>
      <c r="D28" s="15">
        <v>0</v>
      </c>
      <c r="E28" s="13">
        <v>8</v>
      </c>
      <c r="F28" s="13">
        <v>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2</v>
      </c>
      <c r="R28" s="13">
        <v>0</v>
      </c>
      <c r="S28" s="13">
        <v>0</v>
      </c>
      <c r="T28" s="13">
        <v>0</v>
      </c>
      <c r="U28" s="13">
        <v>5</v>
      </c>
      <c r="V28" s="13">
        <v>0</v>
      </c>
      <c r="W28" s="15">
        <v>0</v>
      </c>
      <c r="X28" s="15">
        <v>0.25</v>
      </c>
      <c r="Y28" s="15">
        <v>0.25</v>
      </c>
    </row>
    <row r="29" spans="1:25" ht="15">
      <c r="A29" s="10"/>
      <c r="B29" s="13"/>
      <c r="C29" s="13"/>
      <c r="D29" s="1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5"/>
      <c r="X29" s="15"/>
      <c r="Y29" s="15"/>
    </row>
    <row r="30" spans="1:25" ht="15">
      <c r="A30" s="10" t="s">
        <v>159</v>
      </c>
      <c r="B30" s="13"/>
      <c r="C30" s="13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5"/>
      <c r="X30" s="15"/>
      <c r="Y30" s="15"/>
    </row>
    <row r="31" spans="1:25" ht="15">
      <c r="A31" s="10"/>
      <c r="B31" s="13"/>
      <c r="C31" s="13"/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5"/>
      <c r="X31" s="15"/>
      <c r="Y31" s="15"/>
    </row>
    <row r="32" spans="1:25" ht="15">
      <c r="A32" s="13" t="s">
        <v>113</v>
      </c>
      <c r="B32" s="13" t="s">
        <v>73</v>
      </c>
      <c r="C32" s="13">
        <v>2</v>
      </c>
      <c r="D32" s="15">
        <v>0.5</v>
      </c>
      <c r="E32" s="13">
        <v>7</v>
      </c>
      <c r="F32" s="13">
        <v>6</v>
      </c>
      <c r="G32" s="13">
        <v>3</v>
      </c>
      <c r="H32" s="13">
        <v>3</v>
      </c>
      <c r="I32" s="13">
        <v>1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0</v>
      </c>
      <c r="S32" s="13">
        <v>0</v>
      </c>
      <c r="T32" s="13">
        <v>0</v>
      </c>
      <c r="U32" s="13">
        <v>1</v>
      </c>
      <c r="V32" s="13">
        <v>5</v>
      </c>
      <c r="W32" s="15">
        <v>1</v>
      </c>
      <c r="X32" s="15">
        <v>0.5714285714285714</v>
      </c>
      <c r="Y32" s="15">
        <v>1.5714285714285714</v>
      </c>
    </row>
    <row r="33" spans="1:25" ht="15">
      <c r="A33" s="13" t="s">
        <v>132</v>
      </c>
      <c r="B33" s="13" t="s">
        <v>12</v>
      </c>
      <c r="C33" s="13">
        <v>1</v>
      </c>
      <c r="D33" s="15">
        <v>0.5</v>
      </c>
      <c r="E33" s="13">
        <v>5</v>
      </c>
      <c r="F33" s="13">
        <v>4</v>
      </c>
      <c r="G33" s="13">
        <v>3</v>
      </c>
      <c r="H33" s="13">
        <v>2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2</v>
      </c>
      <c r="V33" s="13">
        <v>2</v>
      </c>
      <c r="W33" s="15">
        <v>0.5</v>
      </c>
      <c r="X33" s="15">
        <v>0.6</v>
      </c>
      <c r="Y33" s="15">
        <v>1.1</v>
      </c>
    </row>
    <row r="34" spans="1:25" ht="15">
      <c r="A34" s="13" t="s">
        <v>152</v>
      </c>
      <c r="B34" s="13" t="s">
        <v>73</v>
      </c>
      <c r="C34" s="13">
        <v>1</v>
      </c>
      <c r="D34" s="15">
        <v>0.5</v>
      </c>
      <c r="E34" s="13">
        <v>5</v>
      </c>
      <c r="F34" s="13">
        <v>4</v>
      </c>
      <c r="G34" s="13">
        <v>1</v>
      </c>
      <c r="H34" s="13">
        <v>2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2</v>
      </c>
      <c r="W34" s="15">
        <v>0</v>
      </c>
      <c r="X34" s="15">
        <v>0.6</v>
      </c>
      <c r="Y34" s="15">
        <v>0.6</v>
      </c>
    </row>
    <row r="35" spans="1:25" ht="15">
      <c r="A35" s="13" t="s">
        <v>153</v>
      </c>
      <c r="B35" s="13" t="s">
        <v>73</v>
      </c>
      <c r="C35" s="13">
        <v>1</v>
      </c>
      <c r="D35" s="15">
        <v>0.5</v>
      </c>
      <c r="E35" s="13">
        <v>3</v>
      </c>
      <c r="F35" s="13">
        <v>2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1</v>
      </c>
      <c r="M35" s="13">
        <v>0</v>
      </c>
      <c r="N35" s="13">
        <v>0</v>
      </c>
      <c r="O35" s="13">
        <v>0</v>
      </c>
      <c r="P35" s="13">
        <v>0</v>
      </c>
      <c r="Q35" s="13">
        <v>1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5">
        <v>0.5</v>
      </c>
      <c r="X35" s="15">
        <v>0.6666666666666666</v>
      </c>
      <c r="Y35" s="15">
        <v>1.1666666666666665</v>
      </c>
    </row>
    <row r="36" spans="1:25" ht="15">
      <c r="A36" s="13" t="s">
        <v>149</v>
      </c>
      <c r="B36" s="13" t="s">
        <v>73</v>
      </c>
      <c r="C36" s="13">
        <v>1</v>
      </c>
      <c r="D36" s="15">
        <v>0.4</v>
      </c>
      <c r="E36" s="13">
        <v>6</v>
      </c>
      <c r="F36" s="13">
        <v>5</v>
      </c>
      <c r="G36" s="13">
        <v>2</v>
      </c>
      <c r="H36" s="13">
        <v>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3</v>
      </c>
      <c r="V36" s="13">
        <v>0</v>
      </c>
      <c r="W36" s="15">
        <v>0.4</v>
      </c>
      <c r="X36" s="15">
        <v>0.5</v>
      </c>
      <c r="Y36" s="15">
        <v>0.9</v>
      </c>
    </row>
    <row r="37" spans="1:25" ht="15">
      <c r="A37" s="13" t="s">
        <v>114</v>
      </c>
      <c r="B37" s="13" t="s">
        <v>73</v>
      </c>
      <c r="C37" s="13">
        <v>2</v>
      </c>
      <c r="D37" s="15">
        <v>0.4</v>
      </c>
      <c r="E37" s="13">
        <v>6</v>
      </c>
      <c r="F37" s="13">
        <v>5</v>
      </c>
      <c r="G37" s="13">
        <v>1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2</v>
      </c>
      <c r="V37" s="13">
        <v>0</v>
      </c>
      <c r="W37" s="15">
        <v>0.4</v>
      </c>
      <c r="X37" s="15">
        <v>0.5</v>
      </c>
      <c r="Y37" s="15">
        <v>0.9</v>
      </c>
    </row>
    <row r="38" spans="1:25" ht="15">
      <c r="A38" s="13" t="s">
        <v>94</v>
      </c>
      <c r="B38" s="13" t="s">
        <v>13</v>
      </c>
      <c r="C38" s="13">
        <v>1</v>
      </c>
      <c r="D38" s="15">
        <v>0.4</v>
      </c>
      <c r="E38" s="13">
        <v>5</v>
      </c>
      <c r="F38" s="13">
        <v>5</v>
      </c>
      <c r="G38" s="13">
        <v>1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2</v>
      </c>
      <c r="V38" s="13">
        <v>0</v>
      </c>
      <c r="W38" s="15">
        <v>0.4</v>
      </c>
      <c r="X38" s="15">
        <v>0.4</v>
      </c>
      <c r="Y38" s="15">
        <v>0.8</v>
      </c>
    </row>
    <row r="39" spans="1:25" ht="15">
      <c r="A39" s="13" t="s">
        <v>116</v>
      </c>
      <c r="B39" s="13" t="s">
        <v>13</v>
      </c>
      <c r="C39" s="13">
        <v>2</v>
      </c>
      <c r="D39" s="15">
        <v>0.3333333333333333</v>
      </c>
      <c r="E39" s="13">
        <v>7</v>
      </c>
      <c r="F39" s="13">
        <v>3</v>
      </c>
      <c r="G39" s="13">
        <v>3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3</v>
      </c>
      <c r="P39" s="13">
        <v>0</v>
      </c>
      <c r="Q39" s="13">
        <v>1</v>
      </c>
      <c r="R39" s="13">
        <v>0</v>
      </c>
      <c r="S39" s="13">
        <v>0</v>
      </c>
      <c r="T39" s="13">
        <v>0</v>
      </c>
      <c r="U39" s="13">
        <v>1</v>
      </c>
      <c r="V39" s="13">
        <v>1</v>
      </c>
      <c r="W39" s="15">
        <v>0.3333333333333333</v>
      </c>
      <c r="X39" s="15">
        <v>0.7142857142857143</v>
      </c>
      <c r="Y39" s="15">
        <v>1.0476190476190477</v>
      </c>
    </row>
    <row r="40" spans="1:25" ht="15">
      <c r="A40" s="13" t="s">
        <v>93</v>
      </c>
      <c r="B40" s="13" t="s">
        <v>12</v>
      </c>
      <c r="C40" s="13">
        <v>1</v>
      </c>
      <c r="D40" s="15">
        <v>0.3333333333333333</v>
      </c>
      <c r="E40" s="13">
        <v>4</v>
      </c>
      <c r="F40" s="13">
        <v>3</v>
      </c>
      <c r="G40" s="13">
        <v>1</v>
      </c>
      <c r="H40" s="13">
        <v>1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0</v>
      </c>
      <c r="S40" s="13">
        <v>1</v>
      </c>
      <c r="T40" s="13">
        <v>1</v>
      </c>
      <c r="U40" s="13">
        <v>0</v>
      </c>
      <c r="V40" s="13">
        <v>0</v>
      </c>
      <c r="W40" s="15">
        <v>0.3333333333333333</v>
      </c>
      <c r="X40" s="15">
        <v>0.5</v>
      </c>
      <c r="Y40" s="15">
        <v>0.8333333333333333</v>
      </c>
    </row>
    <row r="41" spans="1:25" ht="15">
      <c r="A41" s="10" t="s">
        <v>78</v>
      </c>
      <c r="B41" s="13" t="s">
        <v>73</v>
      </c>
      <c r="C41" s="13">
        <v>1</v>
      </c>
      <c r="D41" s="15">
        <v>0.3333333333333333</v>
      </c>
      <c r="E41" s="13">
        <v>4</v>
      </c>
      <c r="F41" s="13">
        <v>3</v>
      </c>
      <c r="G41" s="13">
        <v>0</v>
      </c>
      <c r="H41" s="13">
        <v>1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</v>
      </c>
      <c r="V41" s="13">
        <v>0</v>
      </c>
      <c r="W41" s="15">
        <v>0.6666666666666666</v>
      </c>
      <c r="X41" s="15">
        <v>0.5</v>
      </c>
      <c r="Y41" s="15">
        <v>1.1666666666666665</v>
      </c>
    </row>
    <row r="42" spans="1:25" ht="15">
      <c r="A42" s="13" t="s">
        <v>134</v>
      </c>
      <c r="B42" s="13" t="s">
        <v>13</v>
      </c>
      <c r="C42" s="13">
        <v>1</v>
      </c>
      <c r="D42" s="15">
        <v>0.3333333333333333</v>
      </c>
      <c r="E42" s="13">
        <v>3</v>
      </c>
      <c r="F42" s="13">
        <v>3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3">
        <v>2</v>
      </c>
      <c r="V42" s="13">
        <v>0</v>
      </c>
      <c r="W42" s="15">
        <v>0.3333333333333333</v>
      </c>
      <c r="X42" s="15">
        <v>0.3333333333333333</v>
      </c>
      <c r="Y42" s="15">
        <v>0.6666666666666666</v>
      </c>
    </row>
    <row r="43" spans="1:25" ht="15">
      <c r="A43" s="13" t="s">
        <v>115</v>
      </c>
      <c r="B43" s="13" t="s">
        <v>73</v>
      </c>
      <c r="C43" s="13">
        <v>1</v>
      </c>
      <c r="D43" s="15">
        <v>0.3333333333333333</v>
      </c>
      <c r="E43" s="13">
        <v>3</v>
      </c>
      <c r="F43" s="13">
        <v>3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5">
        <v>0.3333333333333333</v>
      </c>
      <c r="X43" s="15">
        <v>0.3333333333333333</v>
      </c>
      <c r="Y43" s="15">
        <v>0.6666666666666666</v>
      </c>
    </row>
    <row r="44" spans="1:25" ht="15">
      <c r="A44" s="13" t="s">
        <v>121</v>
      </c>
      <c r="B44" s="13" t="s">
        <v>13</v>
      </c>
      <c r="C44" s="13">
        <v>2</v>
      </c>
      <c r="D44" s="15">
        <v>0.25</v>
      </c>
      <c r="E44" s="13">
        <v>5</v>
      </c>
      <c r="F44" s="13">
        <v>4</v>
      </c>
      <c r="G44" s="13">
        <v>2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13">
        <v>0</v>
      </c>
      <c r="S44" s="13">
        <v>1</v>
      </c>
      <c r="T44" s="13">
        <v>0</v>
      </c>
      <c r="U44" s="13">
        <v>2</v>
      </c>
      <c r="V44" s="13">
        <v>0</v>
      </c>
      <c r="W44" s="15">
        <v>0.25</v>
      </c>
      <c r="X44" s="15">
        <v>0.4</v>
      </c>
      <c r="Y44" s="15">
        <v>0.65</v>
      </c>
    </row>
    <row r="45" spans="1:25" ht="15">
      <c r="A45" s="13" t="s">
        <v>105</v>
      </c>
      <c r="B45" s="13" t="s">
        <v>73</v>
      </c>
      <c r="C45" s="13">
        <v>2</v>
      </c>
      <c r="D45" s="15">
        <v>0.25</v>
      </c>
      <c r="E45" s="13">
        <v>4</v>
      </c>
      <c r="F45" s="13">
        <v>4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1</v>
      </c>
      <c r="T45" s="13">
        <v>1</v>
      </c>
      <c r="U45" s="13">
        <v>2</v>
      </c>
      <c r="V45" s="13">
        <v>0</v>
      </c>
      <c r="W45" s="15">
        <v>0.25</v>
      </c>
      <c r="X45" s="15">
        <v>0.25</v>
      </c>
      <c r="Y45" s="15">
        <v>0.5</v>
      </c>
    </row>
    <row r="46" spans="1:25" ht="15">
      <c r="A46" s="13" t="s">
        <v>126</v>
      </c>
      <c r="B46" s="13" t="s">
        <v>12</v>
      </c>
      <c r="C46" s="13">
        <v>2</v>
      </c>
      <c r="D46" s="15">
        <v>0.2</v>
      </c>
      <c r="E46" s="13">
        <v>7</v>
      </c>
      <c r="F46" s="13">
        <v>5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2</v>
      </c>
      <c r="P46" s="13">
        <v>0</v>
      </c>
      <c r="Q46" s="13">
        <v>0</v>
      </c>
      <c r="R46" s="13">
        <v>0</v>
      </c>
      <c r="S46" s="13">
        <v>2</v>
      </c>
      <c r="T46" s="13">
        <v>0</v>
      </c>
      <c r="U46" s="13">
        <v>1</v>
      </c>
      <c r="V46" s="13">
        <v>0</v>
      </c>
      <c r="W46" s="15">
        <v>0.2</v>
      </c>
      <c r="X46" s="15">
        <v>0.42857142857142855</v>
      </c>
      <c r="Y46" s="15">
        <v>0.6285714285714286</v>
      </c>
    </row>
    <row r="47" spans="1:25" ht="15">
      <c r="A47" s="13" t="s">
        <v>112</v>
      </c>
      <c r="B47" s="13" t="s">
        <v>73</v>
      </c>
      <c r="C47" s="13">
        <v>3</v>
      </c>
      <c r="D47" s="15">
        <v>0.2</v>
      </c>
      <c r="E47" s="13">
        <v>7</v>
      </c>
      <c r="F47" s="13">
        <v>5</v>
      </c>
      <c r="G47" s="13">
        <v>2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2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4</v>
      </c>
      <c r="V47" s="13">
        <v>0</v>
      </c>
      <c r="W47" s="15">
        <v>0.2</v>
      </c>
      <c r="X47" s="15">
        <v>0.42857142857142855</v>
      </c>
      <c r="Y47" s="15">
        <v>0.6285714285714286</v>
      </c>
    </row>
    <row r="48" spans="1:25" ht="15">
      <c r="A48" s="13" t="s">
        <v>80</v>
      </c>
      <c r="B48" s="13" t="s">
        <v>73</v>
      </c>
      <c r="C48" s="13">
        <v>1</v>
      </c>
      <c r="D48" s="15">
        <v>0.2</v>
      </c>
      <c r="E48" s="13">
        <v>5</v>
      </c>
      <c r="F48" s="13">
        <v>5</v>
      </c>
      <c r="G48" s="13">
        <v>2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3</v>
      </c>
      <c r="T48" s="13">
        <v>0</v>
      </c>
      <c r="U48" s="13">
        <v>1</v>
      </c>
      <c r="V48" s="13">
        <v>0</v>
      </c>
      <c r="W48" s="15">
        <v>0.2</v>
      </c>
      <c r="X48" s="15">
        <v>0.2</v>
      </c>
      <c r="Y48" s="15">
        <v>0.4</v>
      </c>
    </row>
    <row r="49" spans="1:25" ht="15">
      <c r="A49" s="13" t="s">
        <v>125</v>
      </c>
      <c r="B49" s="13" t="s">
        <v>12</v>
      </c>
      <c r="C49" s="13">
        <v>2</v>
      </c>
      <c r="D49" s="15">
        <v>0.14285714285714285</v>
      </c>
      <c r="E49" s="13">
        <v>7</v>
      </c>
      <c r="F49" s="13">
        <v>7</v>
      </c>
      <c r="G49" s="13">
        <v>1</v>
      </c>
      <c r="H49" s="13">
        <v>1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1</v>
      </c>
      <c r="T49" s="13">
        <v>0</v>
      </c>
      <c r="U49" s="13">
        <v>0</v>
      </c>
      <c r="V49" s="13">
        <v>3</v>
      </c>
      <c r="W49" s="15">
        <v>0.14285714285714285</v>
      </c>
      <c r="X49" s="15">
        <v>0.14285714285714285</v>
      </c>
      <c r="Y49" s="15">
        <v>0.2857142857142857</v>
      </c>
    </row>
    <row r="50" spans="1:25" ht="15">
      <c r="A50" s="13" t="s">
        <v>119</v>
      </c>
      <c r="B50" s="13" t="s">
        <v>13</v>
      </c>
      <c r="C50" s="13">
        <v>1</v>
      </c>
      <c r="D50" s="15">
        <v>0</v>
      </c>
      <c r="E50" s="13">
        <v>5</v>
      </c>
      <c r="F50" s="13">
        <v>2</v>
      </c>
      <c r="G50" s="13">
        <v>3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</v>
      </c>
      <c r="P50" s="13">
        <v>0</v>
      </c>
      <c r="Q50" s="13">
        <v>1</v>
      </c>
      <c r="R50" s="13">
        <v>0</v>
      </c>
      <c r="S50" s="13">
        <v>2</v>
      </c>
      <c r="T50" s="13">
        <v>0</v>
      </c>
      <c r="U50" s="13">
        <v>2</v>
      </c>
      <c r="V50" s="13">
        <v>0</v>
      </c>
      <c r="W50" s="15">
        <v>0</v>
      </c>
      <c r="X50" s="15">
        <v>0.6</v>
      </c>
      <c r="Y50" s="15">
        <v>0.6</v>
      </c>
    </row>
    <row r="51" spans="1:25" ht="15">
      <c r="A51" s="13" t="s">
        <v>136</v>
      </c>
      <c r="B51" s="13" t="s">
        <v>13</v>
      </c>
      <c r="C51" s="13">
        <v>1</v>
      </c>
      <c r="D51" s="15">
        <v>0</v>
      </c>
      <c r="E51" s="13">
        <v>3</v>
      </c>
      <c r="F51" s="13">
        <v>3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2</v>
      </c>
      <c r="V51" s="13">
        <v>0</v>
      </c>
      <c r="W51" s="15">
        <v>0</v>
      </c>
      <c r="X51" s="15">
        <v>0</v>
      </c>
      <c r="Y51" s="15">
        <v>0</v>
      </c>
    </row>
    <row r="52" spans="1:25" ht="15">
      <c r="A52" s="13" t="s">
        <v>96</v>
      </c>
      <c r="B52" s="13" t="s">
        <v>73</v>
      </c>
      <c r="C52" s="13">
        <v>1</v>
      </c>
      <c r="D52" s="15">
        <v>0</v>
      </c>
      <c r="E52" s="13">
        <v>3</v>
      </c>
      <c r="F52" s="13">
        <v>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2</v>
      </c>
      <c r="V52" s="13">
        <v>0</v>
      </c>
      <c r="W52" s="15">
        <v>0</v>
      </c>
      <c r="X52" s="15">
        <v>0</v>
      </c>
      <c r="Y52" s="15">
        <v>0</v>
      </c>
    </row>
    <row r="53" spans="1:25" ht="15">
      <c r="A53" s="10" t="s">
        <v>82</v>
      </c>
      <c r="B53" s="13" t="s">
        <v>73</v>
      </c>
      <c r="C53" s="13">
        <v>2</v>
      </c>
      <c r="D53" s="15">
        <v>0</v>
      </c>
      <c r="E53" s="13">
        <v>3</v>
      </c>
      <c r="F53" s="13">
        <v>1</v>
      </c>
      <c r="G53" s="13">
        <v>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2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1</v>
      </c>
      <c r="W53" s="15">
        <v>0</v>
      </c>
      <c r="X53" s="15">
        <v>0.6666666666666666</v>
      </c>
      <c r="Y53" s="15">
        <v>0.6666666666666666</v>
      </c>
    </row>
    <row r="54" spans="1:25" ht="15">
      <c r="A54" s="13" t="s">
        <v>127</v>
      </c>
      <c r="B54" s="13" t="s">
        <v>12</v>
      </c>
      <c r="C54" s="13">
        <v>2</v>
      </c>
      <c r="D54" s="15">
        <v>0</v>
      </c>
      <c r="E54" s="13">
        <v>2</v>
      </c>
      <c r="F54" s="13">
        <v>2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1</v>
      </c>
      <c r="V54" s="13">
        <v>0</v>
      </c>
      <c r="W54" s="15">
        <v>0</v>
      </c>
      <c r="X54" s="15">
        <v>0</v>
      </c>
      <c r="Y54" s="15">
        <v>0</v>
      </c>
    </row>
    <row r="55" spans="1:25" ht="15">
      <c r="A55" s="10" t="s">
        <v>128</v>
      </c>
      <c r="B55" s="13" t="s">
        <v>12</v>
      </c>
      <c r="C55" s="13">
        <v>1</v>
      </c>
      <c r="D55" s="15">
        <v>0</v>
      </c>
      <c r="E55" s="13">
        <v>2</v>
      </c>
      <c r="F55" s="13">
        <v>2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2</v>
      </c>
      <c r="V55" s="13">
        <v>0</v>
      </c>
      <c r="W55" s="15">
        <v>0</v>
      </c>
      <c r="X55" s="15">
        <v>0</v>
      </c>
      <c r="Y55" s="15">
        <v>0</v>
      </c>
    </row>
    <row r="56" spans="1:25" ht="15">
      <c r="A56" s="10" t="s">
        <v>102</v>
      </c>
      <c r="B56" s="13" t="s">
        <v>73</v>
      </c>
      <c r="C56" s="13">
        <v>1</v>
      </c>
      <c r="D56" s="15">
        <v>0</v>
      </c>
      <c r="E56" s="13">
        <v>2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5">
        <v>0</v>
      </c>
      <c r="X56" s="15">
        <v>0.5</v>
      </c>
      <c r="Y56" s="15">
        <v>0.5</v>
      </c>
    </row>
    <row r="57" spans="1:25" ht="15">
      <c r="A57" s="13" t="s">
        <v>155</v>
      </c>
      <c r="B57" s="13" t="s">
        <v>73</v>
      </c>
      <c r="C57" s="13">
        <v>1</v>
      </c>
      <c r="D57" s="15">
        <v>0</v>
      </c>
      <c r="E57" s="13">
        <v>2</v>
      </c>
      <c r="F57" s="13">
        <v>2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1</v>
      </c>
      <c r="V57" s="13">
        <v>1</v>
      </c>
      <c r="W57" s="15">
        <v>0</v>
      </c>
      <c r="X57" s="15">
        <v>0</v>
      </c>
      <c r="Y57" s="15">
        <v>0</v>
      </c>
    </row>
    <row r="58" spans="1:25" ht="15">
      <c r="A58" s="10" t="s">
        <v>79</v>
      </c>
      <c r="B58" s="13" t="s">
        <v>73</v>
      </c>
      <c r="C58" s="13">
        <v>2</v>
      </c>
      <c r="D58" s="15">
        <v>0</v>
      </c>
      <c r="E58" s="13">
        <v>2</v>
      </c>
      <c r="F58" s="13">
        <v>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5">
        <v>0</v>
      </c>
      <c r="X58" s="15">
        <v>0</v>
      </c>
      <c r="Y58" s="15">
        <v>0</v>
      </c>
    </row>
    <row r="59" spans="1:25" ht="15">
      <c r="A59" s="13" t="s">
        <v>135</v>
      </c>
      <c r="B59" s="13" t="s">
        <v>13</v>
      </c>
      <c r="C59" s="13">
        <v>1</v>
      </c>
      <c r="D59" s="15">
        <v>0</v>
      </c>
      <c r="E59" s="13">
        <v>1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0</v>
      </c>
      <c r="W59" s="15">
        <v>0</v>
      </c>
      <c r="X59" s="15">
        <v>0</v>
      </c>
      <c r="Y59" s="15">
        <v>0</v>
      </c>
    </row>
    <row r="60" spans="1:25" ht="15">
      <c r="A60" s="13" t="s">
        <v>122</v>
      </c>
      <c r="B60" s="13" t="s">
        <v>13</v>
      </c>
      <c r="C60" s="13">
        <v>1</v>
      </c>
      <c r="D60" s="15">
        <v>0</v>
      </c>
      <c r="E60" s="13">
        <v>1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1</v>
      </c>
      <c r="V60" s="13">
        <v>0</v>
      </c>
      <c r="W60" s="15">
        <v>0</v>
      </c>
      <c r="X60" s="15">
        <v>0</v>
      </c>
      <c r="Y60" s="15">
        <v>0</v>
      </c>
    </row>
    <row r="61" spans="1:25" ht="15">
      <c r="A61" s="13" t="s">
        <v>158</v>
      </c>
      <c r="B61" s="13" t="s">
        <v>12</v>
      </c>
      <c r="C61" s="13">
        <v>1</v>
      </c>
      <c r="D61" s="15" t="e">
        <v>#DIV/0!</v>
      </c>
      <c r="E61" s="13">
        <v>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2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5" t="e">
        <v>#DIV/0!</v>
      </c>
      <c r="X61" s="15">
        <v>1</v>
      </c>
      <c r="Y61" s="15" t="e">
        <v>#DIV/0!</v>
      </c>
    </row>
    <row r="62" spans="1:25" ht="15">
      <c r="A62" s="13" t="s">
        <v>151</v>
      </c>
      <c r="B62" s="13" t="s">
        <v>73</v>
      </c>
      <c r="C62" s="13">
        <v>1</v>
      </c>
      <c r="D62" s="15" t="e">
        <v>#DIV/0!</v>
      </c>
      <c r="E62" s="13">
        <v>2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</v>
      </c>
      <c r="P62" s="13">
        <v>0</v>
      </c>
      <c r="Q62" s="13">
        <v>1</v>
      </c>
      <c r="R62" s="13">
        <v>0</v>
      </c>
      <c r="S62" s="13">
        <v>0</v>
      </c>
      <c r="T62" s="13">
        <v>0</v>
      </c>
      <c r="U62" s="13">
        <v>0</v>
      </c>
      <c r="V62" s="13">
        <v>1</v>
      </c>
      <c r="W62" s="15" t="e">
        <v>#DIV/0!</v>
      </c>
      <c r="X62" s="15">
        <v>1</v>
      </c>
      <c r="Y62" s="15" t="e">
        <v>#DIV/0!</v>
      </c>
    </row>
    <row r="63" spans="1:25" ht="15">
      <c r="A63" s="13" t="s">
        <v>120</v>
      </c>
      <c r="B63" s="13" t="s">
        <v>13</v>
      </c>
      <c r="C63" s="13">
        <v>1</v>
      </c>
      <c r="D63" s="15" t="e">
        <v>#DIV/0!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5" t="e">
        <v>#DIV/0!</v>
      </c>
      <c r="X63" s="15">
        <v>1</v>
      </c>
      <c r="Y63" s="15" t="e">
        <v>#DIV/0!</v>
      </c>
    </row>
    <row r="64" spans="1:25" ht="15">
      <c r="A64" s="13" t="s">
        <v>75</v>
      </c>
      <c r="B64" s="13" t="s">
        <v>73</v>
      </c>
      <c r="C64" s="13">
        <v>1</v>
      </c>
      <c r="D64" s="15" t="e">
        <v>#DIV/0!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5" t="e">
        <v>#DIV/0!</v>
      </c>
      <c r="X64" s="15" t="e">
        <v>#DIV/0!</v>
      </c>
      <c r="Y64" s="15" t="e">
        <v>#DIV/0!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AE15" sqref="AE15"/>
    </sheetView>
  </sheetViews>
  <sheetFormatPr defaultColWidth="11.421875" defaultRowHeight="15"/>
  <cols>
    <col min="1" max="1" width="19.7109375" style="0" bestFit="1" customWidth="1"/>
    <col min="2" max="2" width="17.28125" style="0" bestFit="1" customWidth="1"/>
    <col min="3" max="3" width="5.57421875" style="0" bestFit="1" customWidth="1"/>
    <col min="4" max="4" width="2.140625" style="0" bestFit="1" customWidth="1"/>
    <col min="5" max="6" width="3.28125" style="0" bestFit="1" customWidth="1"/>
    <col min="7" max="7" width="3.421875" style="0" bestFit="1" customWidth="1"/>
    <col min="8" max="8" width="4.7109375" style="0" bestFit="1" customWidth="1"/>
    <col min="9" max="9" width="2.140625" style="0" bestFit="1" customWidth="1"/>
    <col min="10" max="10" width="3.28125" style="0" bestFit="1" customWidth="1"/>
    <col min="11" max="11" width="2.8515625" style="0" bestFit="1" customWidth="1"/>
    <col min="12" max="13" width="3.57421875" style="0" bestFit="1" customWidth="1"/>
    <col min="14" max="14" width="3.00390625" style="0" bestFit="1" customWidth="1"/>
    <col min="15" max="15" width="3.28125" style="0" bestFit="1" customWidth="1"/>
    <col min="16" max="16" width="2.28125" style="0" bestFit="1" customWidth="1"/>
    <col min="17" max="18" width="3.28125" style="0" bestFit="1" customWidth="1"/>
    <col min="19" max="19" width="3.57421875" style="0" bestFit="1" customWidth="1"/>
    <col min="20" max="20" width="3.421875" style="0" bestFit="1" customWidth="1"/>
    <col min="21" max="21" width="3.00390625" style="0" bestFit="1" customWidth="1"/>
    <col min="22" max="22" width="3.28125" style="0" bestFit="1" customWidth="1"/>
    <col min="23" max="23" width="4.00390625" style="0" bestFit="1" customWidth="1"/>
    <col min="24" max="24" width="3.421875" style="0" bestFit="1" customWidth="1"/>
    <col min="25" max="26" width="3.00390625" style="0" bestFit="1" customWidth="1"/>
    <col min="27" max="27" width="4.00390625" style="0" bestFit="1" customWidth="1"/>
    <col min="28" max="28" width="3.28125" style="0" bestFit="1" customWidth="1"/>
    <col min="29" max="29" width="7.421875" style="0" bestFit="1" customWidth="1"/>
  </cols>
  <sheetData>
    <row r="1" spans="1:29" ht="15.75" thickBot="1">
      <c r="A1" s="17" t="s">
        <v>28</v>
      </c>
      <c r="B1" s="17" t="s">
        <v>15</v>
      </c>
      <c r="C1" s="6" t="s">
        <v>53</v>
      </c>
      <c r="D1" s="6" t="s">
        <v>29</v>
      </c>
      <c r="E1" s="6" t="s">
        <v>54</v>
      </c>
      <c r="F1" s="6" t="s">
        <v>55</v>
      </c>
      <c r="G1" s="6" t="s">
        <v>56</v>
      </c>
      <c r="H1" s="6" t="s">
        <v>57</v>
      </c>
      <c r="I1" s="6" t="s">
        <v>58</v>
      </c>
      <c r="J1" s="6" t="s">
        <v>59</v>
      </c>
      <c r="K1" s="6" t="s">
        <v>60</v>
      </c>
      <c r="L1" s="6" t="s">
        <v>31</v>
      </c>
      <c r="M1" s="6" t="s">
        <v>32</v>
      </c>
      <c r="N1" s="6" t="s">
        <v>33</v>
      </c>
      <c r="O1" s="6" t="s">
        <v>61</v>
      </c>
      <c r="P1" s="6" t="s">
        <v>34</v>
      </c>
      <c r="Q1" s="6" t="s">
        <v>35</v>
      </c>
      <c r="R1" s="6" t="s">
        <v>36</v>
      </c>
      <c r="S1" s="6" t="s">
        <v>37</v>
      </c>
      <c r="T1" s="6" t="s">
        <v>39</v>
      </c>
      <c r="U1" s="6" t="s">
        <v>40</v>
      </c>
      <c r="V1" s="6" t="s">
        <v>41</v>
      </c>
      <c r="W1" s="6" t="s">
        <v>42</v>
      </c>
      <c r="X1" s="6" t="s">
        <v>43</v>
      </c>
      <c r="Y1" s="6" t="s">
        <v>44</v>
      </c>
      <c r="Z1" s="6" t="s">
        <v>47</v>
      </c>
      <c r="AA1" s="6" t="s">
        <v>62</v>
      </c>
      <c r="AB1" s="6" t="s">
        <v>63</v>
      </c>
      <c r="AC1" s="18" t="s">
        <v>64</v>
      </c>
    </row>
    <row r="2" spans="1:29" ht="15">
      <c r="A2" s="32" t="s">
        <v>92</v>
      </c>
      <c r="B2" s="32" t="s">
        <v>12</v>
      </c>
      <c r="C2" s="34">
        <v>1.75</v>
      </c>
      <c r="D2" s="32">
        <v>1</v>
      </c>
      <c r="E2" s="32">
        <v>1</v>
      </c>
      <c r="F2" s="32">
        <v>0</v>
      </c>
      <c r="G2" s="32">
        <v>0</v>
      </c>
      <c r="H2" s="32" t="s">
        <v>65</v>
      </c>
      <c r="I2" s="32">
        <v>0</v>
      </c>
      <c r="J2" s="32">
        <v>0</v>
      </c>
      <c r="K2" s="32">
        <v>4</v>
      </c>
      <c r="L2" s="32">
        <v>22</v>
      </c>
      <c r="M2" s="32">
        <v>13</v>
      </c>
      <c r="N2" s="32">
        <v>4</v>
      </c>
      <c r="O2" s="32">
        <v>1</v>
      </c>
      <c r="P2" s="32">
        <v>2</v>
      </c>
      <c r="Q2" s="32">
        <v>0</v>
      </c>
      <c r="R2" s="32">
        <v>0</v>
      </c>
      <c r="S2" s="32">
        <v>0</v>
      </c>
      <c r="T2" s="32">
        <v>0</v>
      </c>
      <c r="U2" s="32">
        <v>0</v>
      </c>
      <c r="V2" s="32">
        <v>6</v>
      </c>
      <c r="W2" s="32">
        <v>0</v>
      </c>
      <c r="X2" s="32">
        <v>3</v>
      </c>
      <c r="Y2" s="32">
        <v>0</v>
      </c>
      <c r="Z2" s="32">
        <v>6</v>
      </c>
      <c r="AA2" s="32">
        <v>2</v>
      </c>
      <c r="AB2" s="32">
        <v>0</v>
      </c>
      <c r="AC2" s="33">
        <v>0.15384615384615385</v>
      </c>
    </row>
    <row r="3" spans="1:29" ht="15">
      <c r="A3" s="13" t="s">
        <v>101</v>
      </c>
      <c r="B3" s="13" t="s">
        <v>12</v>
      </c>
      <c r="C3" s="14">
        <v>2</v>
      </c>
      <c r="D3" s="13">
        <v>1</v>
      </c>
      <c r="E3" s="13">
        <v>1</v>
      </c>
      <c r="F3" s="13">
        <v>1</v>
      </c>
      <c r="G3" s="13">
        <v>0</v>
      </c>
      <c r="H3" s="13" t="s">
        <v>22</v>
      </c>
      <c r="I3" s="13">
        <v>0</v>
      </c>
      <c r="J3" s="13">
        <v>0</v>
      </c>
      <c r="K3" s="13">
        <v>7</v>
      </c>
      <c r="L3" s="13">
        <v>26</v>
      </c>
      <c r="M3" s="13">
        <v>24</v>
      </c>
      <c r="N3" s="13">
        <v>2</v>
      </c>
      <c r="O3" s="13">
        <v>2</v>
      </c>
      <c r="P3" s="13">
        <v>4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1</v>
      </c>
      <c r="W3" s="13">
        <v>0</v>
      </c>
      <c r="X3" s="13">
        <v>0</v>
      </c>
      <c r="Y3" s="13">
        <v>0</v>
      </c>
      <c r="Z3" s="13">
        <v>8</v>
      </c>
      <c r="AA3" s="13">
        <v>0</v>
      </c>
      <c r="AB3" s="13">
        <v>0</v>
      </c>
      <c r="AC3" s="15">
        <v>0.16666666666666666</v>
      </c>
    </row>
    <row r="4" spans="1:29" ht="15">
      <c r="A4" s="10" t="s">
        <v>76</v>
      </c>
      <c r="B4" s="13" t="s">
        <v>73</v>
      </c>
      <c r="C4" s="14">
        <v>2.333333333333333</v>
      </c>
      <c r="D4" s="13">
        <v>3</v>
      </c>
      <c r="E4" s="13">
        <v>2</v>
      </c>
      <c r="F4" s="13">
        <v>0</v>
      </c>
      <c r="G4" s="10">
        <v>0</v>
      </c>
      <c r="H4" s="13" t="s">
        <v>23</v>
      </c>
      <c r="I4" s="10">
        <v>0</v>
      </c>
      <c r="J4" s="10">
        <v>0</v>
      </c>
      <c r="K4" s="10">
        <v>12</v>
      </c>
      <c r="L4" s="10">
        <v>56</v>
      </c>
      <c r="M4" s="10">
        <v>52</v>
      </c>
      <c r="N4" s="10">
        <v>10</v>
      </c>
      <c r="O4" s="10">
        <v>4</v>
      </c>
      <c r="P4" s="10">
        <v>13</v>
      </c>
      <c r="Q4" s="10">
        <v>3</v>
      </c>
      <c r="R4" s="10">
        <v>0</v>
      </c>
      <c r="S4" s="10">
        <v>0</v>
      </c>
      <c r="T4" s="10">
        <v>0</v>
      </c>
      <c r="U4" s="10">
        <v>1</v>
      </c>
      <c r="V4" s="10">
        <v>3</v>
      </c>
      <c r="W4" s="10">
        <v>0</v>
      </c>
      <c r="X4" s="10">
        <v>0</v>
      </c>
      <c r="Y4" s="10">
        <v>0</v>
      </c>
      <c r="Z4" s="10">
        <v>13</v>
      </c>
      <c r="AA4" s="10">
        <v>1</v>
      </c>
      <c r="AB4" s="10">
        <v>0</v>
      </c>
      <c r="AC4" s="15">
        <v>0.25</v>
      </c>
    </row>
    <row r="5" spans="1:29" ht="15">
      <c r="A5" s="13" t="s">
        <v>123</v>
      </c>
      <c r="B5" s="13" t="s">
        <v>13</v>
      </c>
      <c r="C5" s="14">
        <v>2.8000000000000003</v>
      </c>
      <c r="D5" s="13">
        <v>1</v>
      </c>
      <c r="E5" s="13">
        <v>1</v>
      </c>
      <c r="F5" s="13">
        <v>0</v>
      </c>
      <c r="G5" s="13">
        <v>0</v>
      </c>
      <c r="H5" s="13" t="s">
        <v>22</v>
      </c>
      <c r="I5" s="13">
        <v>0</v>
      </c>
      <c r="J5" s="13">
        <v>0</v>
      </c>
      <c r="K5" s="13">
        <v>5</v>
      </c>
      <c r="L5" s="13">
        <v>20</v>
      </c>
      <c r="M5" s="13">
        <v>20</v>
      </c>
      <c r="N5" s="13">
        <v>3</v>
      </c>
      <c r="O5" s="13">
        <v>2</v>
      </c>
      <c r="P5" s="13">
        <v>6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5</v>
      </c>
      <c r="AA5" s="13">
        <v>0</v>
      </c>
      <c r="AB5" s="13">
        <v>0</v>
      </c>
      <c r="AC5" s="15">
        <v>0.3</v>
      </c>
    </row>
    <row r="6" spans="1:29" ht="15">
      <c r="A6" s="13" t="s">
        <v>84</v>
      </c>
      <c r="B6" s="13" t="s">
        <v>13</v>
      </c>
      <c r="C6" s="14">
        <v>4</v>
      </c>
      <c r="D6" s="13">
        <v>3</v>
      </c>
      <c r="E6" s="13">
        <v>0</v>
      </c>
      <c r="F6" s="13">
        <v>0</v>
      </c>
      <c r="G6" s="13">
        <v>0</v>
      </c>
      <c r="H6" s="13" t="s">
        <v>22</v>
      </c>
      <c r="I6" s="13">
        <v>0</v>
      </c>
      <c r="J6" s="13">
        <v>0</v>
      </c>
      <c r="K6" s="13">
        <v>7</v>
      </c>
      <c r="L6" s="13">
        <v>30</v>
      </c>
      <c r="M6" s="13">
        <v>29</v>
      </c>
      <c r="N6" s="13">
        <v>5</v>
      </c>
      <c r="O6" s="13">
        <v>4</v>
      </c>
      <c r="P6" s="13">
        <v>9</v>
      </c>
      <c r="Q6" s="13">
        <v>3</v>
      </c>
      <c r="R6" s="13">
        <v>0</v>
      </c>
      <c r="S6" s="13">
        <v>0</v>
      </c>
      <c r="T6" s="13">
        <v>0</v>
      </c>
      <c r="U6" s="13">
        <v>0</v>
      </c>
      <c r="V6" s="13">
        <v>1</v>
      </c>
      <c r="W6" s="13">
        <v>0</v>
      </c>
      <c r="X6" s="13">
        <v>0</v>
      </c>
      <c r="Y6" s="13">
        <v>0</v>
      </c>
      <c r="Z6" s="13">
        <v>9</v>
      </c>
      <c r="AA6" s="13">
        <v>1</v>
      </c>
      <c r="AB6" s="13">
        <v>0</v>
      </c>
      <c r="AC6" s="15">
        <v>0.3103448275862069</v>
      </c>
    </row>
    <row r="7" spans="1:29" ht="15">
      <c r="A7" s="13" t="s">
        <v>117</v>
      </c>
      <c r="B7" s="13" t="s">
        <v>13</v>
      </c>
      <c r="C7" s="14">
        <v>5.6000000000000005</v>
      </c>
      <c r="D7" s="13">
        <v>1</v>
      </c>
      <c r="E7" s="13">
        <v>1</v>
      </c>
      <c r="F7" s="13">
        <v>0</v>
      </c>
      <c r="G7" s="10">
        <v>0</v>
      </c>
      <c r="H7" s="13" t="s">
        <v>22</v>
      </c>
      <c r="I7" s="10">
        <v>0</v>
      </c>
      <c r="J7" s="10">
        <v>0</v>
      </c>
      <c r="K7" s="10">
        <v>5</v>
      </c>
      <c r="L7" s="10">
        <v>27</v>
      </c>
      <c r="M7" s="10">
        <v>21</v>
      </c>
      <c r="N7" s="10">
        <v>5</v>
      </c>
      <c r="O7" s="10">
        <v>4</v>
      </c>
      <c r="P7" s="10">
        <v>5</v>
      </c>
      <c r="Q7" s="10">
        <v>1</v>
      </c>
      <c r="R7" s="10">
        <v>1</v>
      </c>
      <c r="S7" s="10">
        <v>0</v>
      </c>
      <c r="T7" s="10">
        <v>0</v>
      </c>
      <c r="U7" s="10">
        <v>0</v>
      </c>
      <c r="V7" s="10">
        <v>3</v>
      </c>
      <c r="W7" s="10">
        <v>0</v>
      </c>
      <c r="X7" s="10">
        <v>3</v>
      </c>
      <c r="Y7" s="10">
        <v>0</v>
      </c>
      <c r="Z7" s="10">
        <v>3</v>
      </c>
      <c r="AA7" s="10">
        <v>1</v>
      </c>
      <c r="AB7" s="10">
        <v>1</v>
      </c>
      <c r="AC7" s="15">
        <v>0.23809523809523808</v>
      </c>
    </row>
    <row r="8" spans="1:29" ht="15">
      <c r="A8" s="13" t="s">
        <v>111</v>
      </c>
      <c r="B8" s="13" t="s">
        <v>73</v>
      </c>
      <c r="C8" s="14">
        <v>9.562841530054644</v>
      </c>
      <c r="D8" s="13">
        <v>3</v>
      </c>
      <c r="E8" s="13">
        <v>0</v>
      </c>
      <c r="F8" s="13">
        <v>0</v>
      </c>
      <c r="G8" s="13">
        <v>0</v>
      </c>
      <c r="H8" s="13" t="s">
        <v>23</v>
      </c>
      <c r="I8" s="13">
        <v>0</v>
      </c>
      <c r="J8" s="13">
        <v>0</v>
      </c>
      <c r="K8" s="13">
        <v>3.66</v>
      </c>
      <c r="L8" s="13">
        <v>21</v>
      </c>
      <c r="M8" s="13">
        <v>16</v>
      </c>
      <c r="N8" s="13">
        <v>5</v>
      </c>
      <c r="O8" s="13">
        <v>5</v>
      </c>
      <c r="P8" s="13">
        <v>7</v>
      </c>
      <c r="Q8" s="13">
        <v>1</v>
      </c>
      <c r="R8" s="13">
        <v>0</v>
      </c>
      <c r="S8" s="13">
        <v>0</v>
      </c>
      <c r="T8" s="13">
        <v>0</v>
      </c>
      <c r="U8" s="13">
        <v>0</v>
      </c>
      <c r="V8" s="13">
        <v>4</v>
      </c>
      <c r="W8" s="13">
        <v>0</v>
      </c>
      <c r="X8" s="13">
        <v>1</v>
      </c>
      <c r="Y8" s="13">
        <v>0</v>
      </c>
      <c r="Z8" s="13">
        <v>1</v>
      </c>
      <c r="AA8" s="13">
        <v>1</v>
      </c>
      <c r="AB8" s="13">
        <v>0</v>
      </c>
      <c r="AC8" s="15">
        <v>0.4375</v>
      </c>
    </row>
    <row r="9" spans="1:29" ht="15">
      <c r="A9" s="10" t="s">
        <v>71</v>
      </c>
      <c r="B9" s="13" t="s">
        <v>12</v>
      </c>
      <c r="C9" s="14">
        <v>9.799999999999999</v>
      </c>
      <c r="D9" s="13">
        <v>2</v>
      </c>
      <c r="E9" s="13">
        <v>0</v>
      </c>
      <c r="F9" s="13">
        <v>0</v>
      </c>
      <c r="G9" s="10">
        <v>0</v>
      </c>
      <c r="H9" s="13" t="s">
        <v>23</v>
      </c>
      <c r="I9" s="10">
        <v>0</v>
      </c>
      <c r="J9" s="10">
        <v>0</v>
      </c>
      <c r="K9" s="10">
        <v>5</v>
      </c>
      <c r="L9" s="10">
        <v>26</v>
      </c>
      <c r="M9" s="10">
        <v>20</v>
      </c>
      <c r="N9" s="10">
        <v>8</v>
      </c>
      <c r="O9" s="10">
        <v>7</v>
      </c>
      <c r="P9" s="10">
        <v>6</v>
      </c>
      <c r="Q9" s="10">
        <v>1</v>
      </c>
      <c r="R9" s="10">
        <v>0</v>
      </c>
      <c r="S9" s="10">
        <v>0</v>
      </c>
      <c r="T9" s="10">
        <v>1</v>
      </c>
      <c r="U9" s="10">
        <v>0</v>
      </c>
      <c r="V9" s="10">
        <v>3</v>
      </c>
      <c r="W9" s="10">
        <v>0</v>
      </c>
      <c r="X9" s="10">
        <v>2</v>
      </c>
      <c r="Y9" s="10">
        <v>0</v>
      </c>
      <c r="Z9" s="10">
        <v>10</v>
      </c>
      <c r="AA9" s="10">
        <v>6</v>
      </c>
      <c r="AB9" s="10">
        <v>0</v>
      </c>
      <c r="AC9" s="15">
        <v>0.3</v>
      </c>
    </row>
    <row r="10" spans="1:29" ht="15">
      <c r="A10" s="13" t="s">
        <v>95</v>
      </c>
      <c r="B10" s="13" t="s">
        <v>73</v>
      </c>
      <c r="C10" s="14">
        <v>12.25</v>
      </c>
      <c r="D10" s="13">
        <v>2</v>
      </c>
      <c r="E10" s="13">
        <v>1</v>
      </c>
      <c r="F10" s="13">
        <v>0</v>
      </c>
      <c r="G10" s="13">
        <v>0</v>
      </c>
      <c r="H10" s="13" t="s">
        <v>65</v>
      </c>
      <c r="I10" s="13">
        <v>0</v>
      </c>
      <c r="J10" s="13">
        <v>0</v>
      </c>
      <c r="K10" s="13">
        <v>4</v>
      </c>
      <c r="L10" s="13">
        <v>29</v>
      </c>
      <c r="M10" s="13">
        <v>22</v>
      </c>
      <c r="N10" s="13">
        <v>12</v>
      </c>
      <c r="O10" s="13">
        <v>7</v>
      </c>
      <c r="P10" s="13">
        <v>9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4</v>
      </c>
      <c r="W10" s="13">
        <v>0</v>
      </c>
      <c r="X10" s="13">
        <v>2</v>
      </c>
      <c r="Y10" s="13">
        <v>0</v>
      </c>
      <c r="Z10" s="13">
        <v>5</v>
      </c>
      <c r="AA10" s="13">
        <v>3</v>
      </c>
      <c r="AB10" s="13">
        <v>0</v>
      </c>
      <c r="AC10" s="15">
        <v>0.4090909090909091</v>
      </c>
    </row>
    <row r="12" ht="15">
      <c r="A12" s="10" t="s">
        <v>159</v>
      </c>
    </row>
    <row r="14" spans="1:29" ht="15">
      <c r="A14" s="10" t="s">
        <v>89</v>
      </c>
      <c r="B14" s="13" t="s">
        <v>13</v>
      </c>
      <c r="C14" s="14">
        <v>0</v>
      </c>
      <c r="D14" s="13">
        <v>1</v>
      </c>
      <c r="E14" s="13">
        <v>0</v>
      </c>
      <c r="F14" s="13">
        <v>0</v>
      </c>
      <c r="G14" s="10">
        <v>0</v>
      </c>
      <c r="H14" s="13" t="s">
        <v>23</v>
      </c>
      <c r="I14" s="10">
        <v>0</v>
      </c>
      <c r="J14" s="10">
        <v>0</v>
      </c>
      <c r="K14" s="10">
        <v>0.66</v>
      </c>
      <c r="L14" s="10">
        <v>6</v>
      </c>
      <c r="M14" s="10">
        <v>6</v>
      </c>
      <c r="N14" s="10">
        <v>1</v>
      </c>
      <c r="O14" s="10">
        <v>0</v>
      </c>
      <c r="P14" s="10">
        <v>4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5">
        <v>0.6666666666666666</v>
      </c>
    </row>
    <row r="15" spans="1:29" ht="15">
      <c r="A15" s="10" t="s">
        <v>108</v>
      </c>
      <c r="B15" s="13" t="s">
        <v>13</v>
      </c>
      <c r="C15" s="14">
        <v>0</v>
      </c>
      <c r="D15" s="13">
        <v>1</v>
      </c>
      <c r="E15" s="13">
        <v>0</v>
      </c>
      <c r="F15" s="13">
        <v>0</v>
      </c>
      <c r="G15" s="10">
        <v>0</v>
      </c>
      <c r="H15" s="13" t="s">
        <v>23</v>
      </c>
      <c r="I15" s="10">
        <v>0</v>
      </c>
      <c r="J15" s="10">
        <v>0</v>
      </c>
      <c r="K15" s="10">
        <v>0.33</v>
      </c>
      <c r="L15" s="10">
        <v>9</v>
      </c>
      <c r="M15" s="10">
        <v>4</v>
      </c>
      <c r="N15" s="10">
        <v>6</v>
      </c>
      <c r="O15" s="10">
        <v>0</v>
      </c>
      <c r="P15" s="10">
        <v>3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5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5">
        <v>0.75</v>
      </c>
    </row>
    <row r="16" spans="1:29" ht="15">
      <c r="A16" s="10" t="s">
        <v>129</v>
      </c>
      <c r="B16" s="13" t="s">
        <v>12</v>
      </c>
      <c r="C16" s="14">
        <v>2.333333333333333</v>
      </c>
      <c r="D16" s="13">
        <v>1</v>
      </c>
      <c r="E16" s="13">
        <v>0</v>
      </c>
      <c r="F16" s="13">
        <v>0</v>
      </c>
      <c r="G16" s="10">
        <v>0</v>
      </c>
      <c r="H16" s="13" t="s">
        <v>22</v>
      </c>
      <c r="I16" s="10">
        <v>0</v>
      </c>
      <c r="J16" s="10">
        <v>0</v>
      </c>
      <c r="K16" s="10">
        <v>3</v>
      </c>
      <c r="L16" s="10">
        <v>14</v>
      </c>
      <c r="M16" s="10">
        <v>12</v>
      </c>
      <c r="N16" s="10">
        <v>2</v>
      </c>
      <c r="O16" s="10">
        <v>1</v>
      </c>
      <c r="P16" s="10">
        <v>3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2</v>
      </c>
      <c r="Y16" s="10">
        <v>0</v>
      </c>
      <c r="Z16" s="10">
        <v>3</v>
      </c>
      <c r="AA16" s="10">
        <v>0</v>
      </c>
      <c r="AB16" s="10">
        <v>0</v>
      </c>
      <c r="AC16" s="15">
        <v>0.25</v>
      </c>
    </row>
    <row r="17" spans="1:29" ht="15">
      <c r="A17" s="13" t="s">
        <v>134</v>
      </c>
      <c r="B17" s="13" t="s">
        <v>13</v>
      </c>
      <c r="C17" s="14">
        <v>6.008583690987125</v>
      </c>
      <c r="D17" s="13">
        <v>1</v>
      </c>
      <c r="E17" s="13">
        <v>0</v>
      </c>
      <c r="F17" s="13">
        <v>0</v>
      </c>
      <c r="G17" s="13">
        <v>0</v>
      </c>
      <c r="H17" s="13" t="s">
        <v>23</v>
      </c>
      <c r="I17" s="13">
        <v>0</v>
      </c>
      <c r="J17" s="13">
        <v>0</v>
      </c>
      <c r="K17" s="13">
        <v>2.33</v>
      </c>
      <c r="L17" s="13">
        <v>15</v>
      </c>
      <c r="M17" s="13">
        <v>12</v>
      </c>
      <c r="N17" s="13">
        <v>5</v>
      </c>
      <c r="O17" s="13">
        <v>2</v>
      </c>
      <c r="P17" s="13">
        <v>5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2</v>
      </c>
      <c r="W17" s="13">
        <v>0</v>
      </c>
      <c r="X17" s="13">
        <v>1</v>
      </c>
      <c r="Y17" s="13">
        <v>0</v>
      </c>
      <c r="Z17" s="13">
        <v>3</v>
      </c>
      <c r="AA17" s="13">
        <v>0</v>
      </c>
      <c r="AB17" s="13">
        <v>0</v>
      </c>
      <c r="AC17" s="15">
        <v>0.4166666666666667</v>
      </c>
    </row>
    <row r="18" spans="1:29" ht="15">
      <c r="A18" s="13" t="s">
        <v>110</v>
      </c>
      <c r="B18" s="13" t="s">
        <v>13</v>
      </c>
      <c r="C18" s="14">
        <v>10.479041916167665</v>
      </c>
      <c r="D18" s="13">
        <v>1</v>
      </c>
      <c r="E18" s="13">
        <v>1</v>
      </c>
      <c r="F18" s="13">
        <v>0</v>
      </c>
      <c r="G18" s="13">
        <v>0</v>
      </c>
      <c r="H18" s="13" t="s">
        <v>23</v>
      </c>
      <c r="I18" s="13">
        <v>0</v>
      </c>
      <c r="J18" s="13">
        <v>0</v>
      </c>
      <c r="K18" s="13">
        <v>3.34</v>
      </c>
      <c r="L18" s="13">
        <v>19</v>
      </c>
      <c r="M18" s="13">
        <v>15</v>
      </c>
      <c r="N18" s="13">
        <v>7</v>
      </c>
      <c r="O18" s="13">
        <v>5</v>
      </c>
      <c r="P18" s="13">
        <v>5</v>
      </c>
      <c r="Q18" s="13">
        <v>1</v>
      </c>
      <c r="R18" s="13">
        <v>0</v>
      </c>
      <c r="S18" s="13">
        <v>0</v>
      </c>
      <c r="T18" s="13">
        <v>0</v>
      </c>
      <c r="U18" s="13">
        <v>1</v>
      </c>
      <c r="V18" s="13">
        <v>3</v>
      </c>
      <c r="W18" s="13">
        <v>0</v>
      </c>
      <c r="X18" s="13">
        <v>0</v>
      </c>
      <c r="Y18" s="13">
        <v>0</v>
      </c>
      <c r="Z18" s="13">
        <v>4</v>
      </c>
      <c r="AA18" s="13">
        <v>1</v>
      </c>
      <c r="AB18" s="13">
        <v>0</v>
      </c>
      <c r="AC18" s="15">
        <v>0.3333333333333333</v>
      </c>
    </row>
    <row r="19" spans="1:29" ht="15">
      <c r="A19" s="13" t="s">
        <v>77</v>
      </c>
      <c r="B19" s="13" t="s">
        <v>73</v>
      </c>
      <c r="C19" s="14">
        <v>10.5</v>
      </c>
      <c r="D19" s="13">
        <v>2</v>
      </c>
      <c r="E19" s="13">
        <v>0</v>
      </c>
      <c r="F19" s="13">
        <v>0</v>
      </c>
      <c r="G19" s="13">
        <v>0</v>
      </c>
      <c r="H19" s="13" t="s">
        <v>23</v>
      </c>
      <c r="I19" s="13">
        <v>0</v>
      </c>
      <c r="J19" s="13">
        <v>0</v>
      </c>
      <c r="K19" s="13">
        <v>2</v>
      </c>
      <c r="L19" s="13">
        <v>13</v>
      </c>
      <c r="M19" s="13">
        <v>10</v>
      </c>
      <c r="N19" s="13">
        <v>5</v>
      </c>
      <c r="O19" s="13">
        <v>3</v>
      </c>
      <c r="P19" s="13">
        <v>4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1</v>
      </c>
      <c r="W19" s="13">
        <v>0</v>
      </c>
      <c r="X19" s="13">
        <v>2</v>
      </c>
      <c r="Y19" s="13">
        <v>0</v>
      </c>
      <c r="Z19" s="13">
        <v>1</v>
      </c>
      <c r="AA19" s="13">
        <v>0</v>
      </c>
      <c r="AB19" s="13">
        <v>0</v>
      </c>
      <c r="AC19" s="15">
        <v>0.4</v>
      </c>
    </row>
    <row r="20" spans="1:29" ht="15">
      <c r="A20" s="13" t="s">
        <v>114</v>
      </c>
      <c r="B20" s="13" t="s">
        <v>73</v>
      </c>
      <c r="C20" s="14">
        <v>10.526315789473683</v>
      </c>
      <c r="D20" s="13">
        <v>2</v>
      </c>
      <c r="E20" s="13">
        <v>0</v>
      </c>
      <c r="F20" s="13">
        <v>0</v>
      </c>
      <c r="G20" s="13">
        <v>0</v>
      </c>
      <c r="H20" s="13" t="s">
        <v>22</v>
      </c>
      <c r="I20" s="13">
        <v>0</v>
      </c>
      <c r="J20" s="13">
        <v>0</v>
      </c>
      <c r="K20" s="13">
        <v>2.66</v>
      </c>
      <c r="L20" s="13">
        <v>18</v>
      </c>
      <c r="M20" s="13">
        <v>11</v>
      </c>
      <c r="N20" s="13">
        <v>4</v>
      </c>
      <c r="O20" s="13">
        <v>4</v>
      </c>
      <c r="P20" s="13">
        <v>4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5</v>
      </c>
      <c r="W20" s="13">
        <v>0</v>
      </c>
      <c r="X20" s="13">
        <v>2</v>
      </c>
      <c r="Y20" s="13">
        <v>0</v>
      </c>
      <c r="Z20" s="13">
        <v>3</v>
      </c>
      <c r="AA20" s="13">
        <v>0</v>
      </c>
      <c r="AB20" s="13">
        <v>0</v>
      </c>
      <c r="AC20" s="15">
        <v>0.36363636363636365</v>
      </c>
    </row>
    <row r="21" spans="1:29" ht="15">
      <c r="A21" s="13" t="s">
        <v>93</v>
      </c>
      <c r="B21" s="13" t="s">
        <v>12</v>
      </c>
      <c r="C21" s="14">
        <v>11.666666666666668</v>
      </c>
      <c r="D21" s="13">
        <v>1</v>
      </c>
      <c r="E21" s="13">
        <v>1</v>
      </c>
      <c r="F21" s="13">
        <v>0</v>
      </c>
      <c r="G21" s="10">
        <v>0</v>
      </c>
      <c r="H21" s="13" t="s">
        <v>65</v>
      </c>
      <c r="I21" s="10">
        <v>0</v>
      </c>
      <c r="J21" s="10">
        <v>0</v>
      </c>
      <c r="K21" s="10">
        <v>3</v>
      </c>
      <c r="L21" s="10">
        <v>19</v>
      </c>
      <c r="M21" s="10">
        <v>13</v>
      </c>
      <c r="N21" s="10">
        <v>6</v>
      </c>
      <c r="O21" s="10">
        <v>5</v>
      </c>
      <c r="P21" s="10">
        <v>5</v>
      </c>
      <c r="Q21" s="10">
        <v>0</v>
      </c>
      <c r="R21" s="10">
        <v>1</v>
      </c>
      <c r="S21" s="10">
        <v>0</v>
      </c>
      <c r="T21" s="10">
        <v>0</v>
      </c>
      <c r="U21" s="10">
        <v>0</v>
      </c>
      <c r="V21" s="10">
        <v>3</v>
      </c>
      <c r="W21" s="10">
        <v>0</v>
      </c>
      <c r="X21" s="10">
        <v>3</v>
      </c>
      <c r="Y21" s="10">
        <v>0</v>
      </c>
      <c r="Z21" s="10">
        <v>4</v>
      </c>
      <c r="AA21" s="10">
        <v>2</v>
      </c>
      <c r="AB21" s="10">
        <v>0</v>
      </c>
      <c r="AC21" s="15">
        <v>0.38461538461538464</v>
      </c>
    </row>
    <row r="22" spans="1:29" ht="15">
      <c r="A22" s="10" t="s">
        <v>91</v>
      </c>
      <c r="B22" s="13" t="s">
        <v>12</v>
      </c>
      <c r="C22" s="14">
        <v>14</v>
      </c>
      <c r="D22" s="13">
        <v>1</v>
      </c>
      <c r="E22" s="13">
        <v>0</v>
      </c>
      <c r="F22" s="13">
        <v>0</v>
      </c>
      <c r="G22" s="10">
        <v>0</v>
      </c>
      <c r="H22" s="10" t="s">
        <v>23</v>
      </c>
      <c r="I22" s="10">
        <v>0</v>
      </c>
      <c r="J22" s="10">
        <v>0</v>
      </c>
      <c r="K22" s="10">
        <v>1</v>
      </c>
      <c r="L22" s="10">
        <v>11</v>
      </c>
      <c r="M22" s="10">
        <v>6</v>
      </c>
      <c r="N22" s="10">
        <v>2</v>
      </c>
      <c r="O22" s="10">
        <v>2</v>
      </c>
      <c r="P22" s="10">
        <v>3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4</v>
      </c>
      <c r="W22" s="10">
        <v>0</v>
      </c>
      <c r="X22" s="10">
        <v>1</v>
      </c>
      <c r="Y22" s="10">
        <v>0</v>
      </c>
      <c r="Z22" s="10">
        <v>2</v>
      </c>
      <c r="AA22" s="10">
        <v>2</v>
      </c>
      <c r="AB22" s="10">
        <v>0</v>
      </c>
      <c r="AC22" s="15">
        <v>0.5</v>
      </c>
    </row>
    <row r="23" spans="1:29" ht="15">
      <c r="A23" s="13" t="s">
        <v>85</v>
      </c>
      <c r="B23" s="13" t="s">
        <v>13</v>
      </c>
      <c r="C23" s="14">
        <v>14.957264957264957</v>
      </c>
      <c r="D23" s="13">
        <v>1</v>
      </c>
      <c r="E23" s="13">
        <v>1</v>
      </c>
      <c r="F23" s="13">
        <v>0</v>
      </c>
      <c r="G23" s="13">
        <v>0</v>
      </c>
      <c r="H23" s="13" t="s">
        <v>65</v>
      </c>
      <c r="I23" s="13">
        <v>0</v>
      </c>
      <c r="J23" s="13">
        <v>0</v>
      </c>
      <c r="K23" s="13">
        <v>2.34</v>
      </c>
      <c r="L23" s="13">
        <v>18</v>
      </c>
      <c r="M23" s="13">
        <v>12</v>
      </c>
      <c r="N23" s="13">
        <v>7</v>
      </c>
      <c r="O23" s="13">
        <v>5</v>
      </c>
      <c r="P23" s="13">
        <v>4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6</v>
      </c>
      <c r="W23" s="13">
        <v>0</v>
      </c>
      <c r="X23" s="13">
        <v>0</v>
      </c>
      <c r="Y23" s="13">
        <v>0</v>
      </c>
      <c r="Z23" s="13">
        <v>6</v>
      </c>
      <c r="AA23" s="13">
        <v>2</v>
      </c>
      <c r="AB23" s="13">
        <v>0</v>
      </c>
      <c r="AC23" s="15">
        <v>0.3333333333333333</v>
      </c>
    </row>
    <row r="24" spans="1:29" ht="15">
      <c r="A24" s="13" t="s">
        <v>79</v>
      </c>
      <c r="B24" s="13" t="s">
        <v>73</v>
      </c>
      <c r="C24" s="14">
        <v>18.421052631578945</v>
      </c>
      <c r="D24" s="13">
        <v>2</v>
      </c>
      <c r="E24" s="13">
        <v>1</v>
      </c>
      <c r="F24" s="13">
        <v>0</v>
      </c>
      <c r="G24" s="10">
        <v>0</v>
      </c>
      <c r="H24" s="13" t="s">
        <v>97</v>
      </c>
      <c r="I24" s="10">
        <v>0</v>
      </c>
      <c r="J24" s="10">
        <v>1</v>
      </c>
      <c r="K24" s="10">
        <v>2.66</v>
      </c>
      <c r="L24" s="10">
        <v>24</v>
      </c>
      <c r="M24" s="10">
        <v>22</v>
      </c>
      <c r="N24" s="10">
        <v>13</v>
      </c>
      <c r="O24" s="10">
        <v>7</v>
      </c>
      <c r="P24" s="10">
        <v>11</v>
      </c>
      <c r="Q24" s="10">
        <v>4</v>
      </c>
      <c r="R24" s="10">
        <v>1</v>
      </c>
      <c r="S24" s="10">
        <v>0</v>
      </c>
      <c r="T24" s="10">
        <v>0</v>
      </c>
      <c r="U24" s="10">
        <v>0</v>
      </c>
      <c r="V24" s="10">
        <v>2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5">
        <v>0.5</v>
      </c>
    </row>
    <row r="25" spans="1:29" ht="15">
      <c r="A25" s="13" t="s">
        <v>72</v>
      </c>
      <c r="B25" s="13" t="s">
        <v>12</v>
      </c>
      <c r="C25" s="14">
        <v>21</v>
      </c>
      <c r="D25" s="13">
        <v>2</v>
      </c>
      <c r="E25" s="13">
        <v>1</v>
      </c>
      <c r="F25" s="13">
        <v>0</v>
      </c>
      <c r="G25" s="10">
        <v>0</v>
      </c>
      <c r="H25" s="13" t="s">
        <v>23</v>
      </c>
      <c r="I25" s="10">
        <v>0</v>
      </c>
      <c r="J25" s="10">
        <v>0</v>
      </c>
      <c r="K25" s="10">
        <v>3</v>
      </c>
      <c r="L25" s="10">
        <v>19</v>
      </c>
      <c r="M25" s="10">
        <v>12</v>
      </c>
      <c r="N25" s="10">
        <v>10</v>
      </c>
      <c r="O25" s="10">
        <v>9</v>
      </c>
      <c r="P25" s="10">
        <v>2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7</v>
      </c>
      <c r="W25" s="10">
        <v>0</v>
      </c>
      <c r="X25" s="10">
        <v>0</v>
      </c>
      <c r="Y25" s="10">
        <v>0</v>
      </c>
      <c r="Z25" s="10">
        <v>5</v>
      </c>
      <c r="AA25" s="10">
        <v>4</v>
      </c>
      <c r="AB25" s="10">
        <v>0</v>
      </c>
      <c r="AC25" s="15">
        <v>0.16666666666666666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5"/>
  <sheetViews>
    <sheetView zoomScalePageLayoutView="0" workbookViewId="0" topLeftCell="A4">
      <selection activeCell="A24" sqref="A24:AB31"/>
    </sheetView>
  </sheetViews>
  <sheetFormatPr defaultColWidth="11.421875" defaultRowHeight="15"/>
  <cols>
    <col min="1" max="1" width="19.7109375" style="0" bestFit="1" customWidth="1"/>
    <col min="2" max="2" width="7.28125" style="0" bestFit="1" customWidth="1"/>
    <col min="3" max="3" width="7.7109375" style="0" bestFit="1" customWidth="1"/>
    <col min="4" max="5" width="4.00390625" style="0" bestFit="1" customWidth="1"/>
    <col min="6" max="6" width="3.421875" style="0" bestFit="1" customWidth="1"/>
    <col min="7" max="7" width="3.00390625" style="0" bestFit="1" customWidth="1"/>
    <col min="8" max="8" width="5.7109375" style="0" bestFit="1" customWidth="1"/>
    <col min="9" max="9" width="3.28125" style="0" bestFit="1" customWidth="1"/>
    <col min="10" max="10" width="3.57421875" style="0" bestFit="1" customWidth="1"/>
    <col min="11" max="11" width="4.57421875" style="0" bestFit="1" customWidth="1"/>
    <col min="12" max="12" width="3.421875" style="0" bestFit="1" customWidth="1"/>
    <col min="13" max="13" width="6.5742187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00390625" style="0" bestFit="1" customWidth="1"/>
    <col min="18" max="19" width="3.28125" style="0" bestFit="1" customWidth="1"/>
    <col min="20" max="20" width="3.00390625" style="0" bestFit="1" customWidth="1"/>
    <col min="21" max="21" width="4.140625" style="0" bestFit="1" customWidth="1"/>
    <col min="22" max="22" width="7.7109375" style="0" bestFit="1" customWidth="1"/>
    <col min="23" max="23" width="5.57421875" style="0" bestFit="1" customWidth="1"/>
    <col min="24" max="24" width="7.7109375" style="0" bestFit="1" customWidth="1"/>
    <col min="29" max="29" width="19.421875" style="0" bestFit="1" customWidth="1"/>
    <col min="30" max="30" width="9.421875" style="0" bestFit="1" customWidth="1"/>
    <col min="31" max="31" width="3.421875" style="0" bestFit="1" customWidth="1"/>
    <col min="32" max="32" width="2.421875" style="0" bestFit="1" customWidth="1"/>
    <col min="33" max="33" width="2.00390625" style="0" bestFit="1" customWidth="1"/>
    <col min="34" max="34" width="3.421875" style="0" bestFit="1" customWidth="1"/>
    <col min="35" max="35" width="2.8515625" style="0" bestFit="1" customWidth="1"/>
    <col min="36" max="38" width="3.28125" style="0" bestFit="1" customWidth="1"/>
  </cols>
  <sheetData>
    <row r="1" ht="15">
      <c r="A1" s="5" t="s">
        <v>12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72</v>
      </c>
      <c r="B4">
        <v>4</v>
      </c>
      <c r="C4" s="7">
        <f aca="true" t="shared" si="0" ref="C4:C20">(G4/E4)</f>
        <v>0.7333333333333333</v>
      </c>
      <c r="D4">
        <v>16</v>
      </c>
      <c r="E4">
        <v>15</v>
      </c>
      <c r="F4">
        <v>8</v>
      </c>
      <c r="G4">
        <v>11</v>
      </c>
      <c r="H4">
        <v>3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1</v>
      </c>
      <c r="U4">
        <v>5</v>
      </c>
      <c r="V4" s="7">
        <f aca="true" t="shared" si="1" ref="V4:V20">((J4*4)+(I4*3)+(H4*2)+(G4-J4-I4-H4)*1)/E4</f>
        <v>0.9333333333333333</v>
      </c>
      <c r="W4" s="7">
        <f aca="true" t="shared" si="2" ref="W4:W20">(G4+N4+P4)/(D4-L4)</f>
        <v>0.6875</v>
      </c>
      <c r="X4" s="7">
        <f aca="true" t="shared" si="3" ref="X4:X20">V4+W4</f>
        <v>1.6208333333333333</v>
      </c>
    </row>
    <row r="5" spans="1:24" ht="15">
      <c r="A5" t="s">
        <v>91</v>
      </c>
      <c r="B5">
        <v>4</v>
      </c>
      <c r="C5" s="7">
        <f t="shared" si="0"/>
        <v>0.46153846153846156</v>
      </c>
      <c r="D5">
        <v>16</v>
      </c>
      <c r="E5">
        <v>13</v>
      </c>
      <c r="F5">
        <v>5</v>
      </c>
      <c r="G5">
        <v>6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  <c r="P5">
        <v>1</v>
      </c>
      <c r="Q5">
        <v>0</v>
      </c>
      <c r="R5">
        <v>3</v>
      </c>
      <c r="S5">
        <v>0</v>
      </c>
      <c r="T5">
        <v>1</v>
      </c>
      <c r="U5">
        <v>1</v>
      </c>
      <c r="V5" s="7">
        <f t="shared" si="1"/>
        <v>0.46153846153846156</v>
      </c>
      <c r="W5" s="7">
        <f t="shared" si="2"/>
        <v>0.5625</v>
      </c>
      <c r="X5" s="7">
        <f t="shared" si="3"/>
        <v>1.0240384615384617</v>
      </c>
    </row>
    <row r="6" spans="1:24" ht="15">
      <c r="A6" t="s">
        <v>71</v>
      </c>
      <c r="B6">
        <v>4</v>
      </c>
      <c r="C6" s="7">
        <f t="shared" si="0"/>
        <v>0.08333333333333333</v>
      </c>
      <c r="D6">
        <v>14</v>
      </c>
      <c r="E6">
        <v>12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0</v>
      </c>
      <c r="S6">
        <v>0</v>
      </c>
      <c r="T6">
        <v>5</v>
      </c>
      <c r="U6">
        <v>2</v>
      </c>
      <c r="V6" s="7">
        <f t="shared" si="1"/>
        <v>0.16666666666666666</v>
      </c>
      <c r="W6" s="7">
        <f t="shared" si="2"/>
        <v>0.21428571428571427</v>
      </c>
      <c r="X6" s="7">
        <f t="shared" si="3"/>
        <v>0.38095238095238093</v>
      </c>
    </row>
    <row r="7" spans="1:24" ht="15">
      <c r="A7" t="s">
        <v>90</v>
      </c>
      <c r="B7">
        <v>3</v>
      </c>
      <c r="C7" s="7">
        <f t="shared" si="0"/>
        <v>0.2</v>
      </c>
      <c r="D7">
        <v>13</v>
      </c>
      <c r="E7">
        <v>10</v>
      </c>
      <c r="F7">
        <v>1</v>
      </c>
      <c r="G7">
        <v>2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1</v>
      </c>
      <c r="S7">
        <v>0</v>
      </c>
      <c r="T7">
        <v>2</v>
      </c>
      <c r="U7">
        <v>3</v>
      </c>
      <c r="V7" s="7">
        <f t="shared" si="1"/>
        <v>0.4</v>
      </c>
      <c r="W7" s="7">
        <f t="shared" si="2"/>
        <v>0.23076923076923078</v>
      </c>
      <c r="X7" s="7">
        <f t="shared" si="3"/>
        <v>0.6307692307692307</v>
      </c>
    </row>
    <row r="8" spans="1:24" ht="15">
      <c r="A8" t="s">
        <v>92</v>
      </c>
      <c r="B8">
        <v>3</v>
      </c>
      <c r="C8" s="7">
        <f t="shared" si="0"/>
        <v>0.2727272727272727</v>
      </c>
      <c r="D8">
        <v>12</v>
      </c>
      <c r="E8">
        <v>11</v>
      </c>
      <c r="F8">
        <v>4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5</v>
      </c>
      <c r="S8">
        <v>0</v>
      </c>
      <c r="T8">
        <v>3</v>
      </c>
      <c r="U8">
        <v>2</v>
      </c>
      <c r="V8" s="7">
        <f t="shared" si="1"/>
        <v>0.2727272727272727</v>
      </c>
      <c r="W8" s="7">
        <f t="shared" si="2"/>
        <v>0.3333333333333333</v>
      </c>
      <c r="X8" s="7">
        <f t="shared" si="3"/>
        <v>0.606060606060606</v>
      </c>
    </row>
    <row r="9" spans="1:24" ht="15">
      <c r="A9" t="s">
        <v>98</v>
      </c>
      <c r="B9">
        <v>3</v>
      </c>
      <c r="C9" s="7">
        <f t="shared" si="0"/>
        <v>0.4</v>
      </c>
      <c r="D9">
        <v>12</v>
      </c>
      <c r="E9">
        <v>10</v>
      </c>
      <c r="F9">
        <v>4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0</v>
      </c>
      <c r="P9">
        <v>0</v>
      </c>
      <c r="Q9">
        <v>0</v>
      </c>
      <c r="R9">
        <v>2</v>
      </c>
      <c r="S9">
        <v>0</v>
      </c>
      <c r="T9">
        <v>1</v>
      </c>
      <c r="U9">
        <v>2</v>
      </c>
      <c r="V9" s="7">
        <f t="shared" si="1"/>
        <v>0.4</v>
      </c>
      <c r="W9" s="7">
        <f t="shared" si="2"/>
        <v>0.5</v>
      </c>
      <c r="X9" s="7">
        <f t="shared" si="3"/>
        <v>0.9</v>
      </c>
    </row>
    <row r="10" spans="1:24" ht="15">
      <c r="A10" t="s">
        <v>99</v>
      </c>
      <c r="B10">
        <v>3</v>
      </c>
      <c r="C10" s="7">
        <f t="shared" si="0"/>
        <v>0.16666666666666666</v>
      </c>
      <c r="D10">
        <v>10</v>
      </c>
      <c r="E10">
        <v>6</v>
      </c>
      <c r="F10">
        <v>2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3</v>
      </c>
      <c r="O10">
        <v>0</v>
      </c>
      <c r="P10">
        <v>0</v>
      </c>
      <c r="Q10">
        <v>0</v>
      </c>
      <c r="R10">
        <v>1</v>
      </c>
      <c r="S10">
        <v>0</v>
      </c>
      <c r="T10">
        <v>3</v>
      </c>
      <c r="U10">
        <v>0</v>
      </c>
      <c r="V10" s="7">
        <f t="shared" si="1"/>
        <v>0.16666666666666666</v>
      </c>
      <c r="W10" s="7">
        <f t="shared" si="2"/>
        <v>0.4</v>
      </c>
      <c r="X10" s="7">
        <f t="shared" si="3"/>
        <v>0.5666666666666667</v>
      </c>
    </row>
    <row r="11" spans="1:24" ht="15">
      <c r="A11" t="s">
        <v>129</v>
      </c>
      <c r="B11">
        <v>2</v>
      </c>
      <c r="C11" s="7">
        <f t="shared" si="0"/>
        <v>0.6666666666666666</v>
      </c>
      <c r="D11">
        <v>9</v>
      </c>
      <c r="E11">
        <v>6</v>
      </c>
      <c r="F11">
        <v>4</v>
      </c>
      <c r="G11">
        <v>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0</v>
      </c>
      <c r="P11">
        <v>1</v>
      </c>
      <c r="Q11">
        <v>0</v>
      </c>
      <c r="R11">
        <v>3</v>
      </c>
      <c r="S11">
        <v>0</v>
      </c>
      <c r="T11">
        <v>2</v>
      </c>
      <c r="U11">
        <v>3</v>
      </c>
      <c r="V11" s="7">
        <f t="shared" si="1"/>
        <v>0.6666666666666666</v>
      </c>
      <c r="W11" s="7">
        <f t="shared" si="2"/>
        <v>0.7777777777777778</v>
      </c>
      <c r="X11" s="7">
        <f t="shared" si="3"/>
        <v>1.4444444444444444</v>
      </c>
    </row>
    <row r="12" spans="1:24" ht="15">
      <c r="A12" t="s">
        <v>131</v>
      </c>
      <c r="B12">
        <v>3</v>
      </c>
      <c r="C12" s="7">
        <f t="shared" si="0"/>
        <v>0.16666666666666666</v>
      </c>
      <c r="D12">
        <v>8</v>
      </c>
      <c r="E12">
        <v>6</v>
      </c>
      <c r="F12">
        <v>2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1</v>
      </c>
      <c r="V12" s="7">
        <f t="shared" si="1"/>
        <v>0.16666666666666666</v>
      </c>
      <c r="W12" s="7">
        <f t="shared" si="2"/>
        <v>0.375</v>
      </c>
      <c r="X12" s="7">
        <f t="shared" si="3"/>
        <v>0.5416666666666666</v>
      </c>
    </row>
    <row r="13" spans="1:24" ht="15">
      <c r="A13" s="13" t="s">
        <v>133</v>
      </c>
      <c r="B13" s="13">
        <v>2</v>
      </c>
      <c r="C13" s="15">
        <f t="shared" si="0"/>
        <v>0.2</v>
      </c>
      <c r="D13" s="13">
        <v>8</v>
      </c>
      <c r="E13" s="13">
        <v>5</v>
      </c>
      <c r="F13" s="13">
        <v>1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3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2</v>
      </c>
      <c r="U13" s="13">
        <v>2</v>
      </c>
      <c r="V13" s="15">
        <f t="shared" si="1"/>
        <v>0.2</v>
      </c>
      <c r="W13" s="15">
        <f t="shared" si="2"/>
        <v>0.5</v>
      </c>
      <c r="X13" s="15">
        <f t="shared" si="3"/>
        <v>0.7</v>
      </c>
    </row>
    <row r="14" spans="1:24" ht="15">
      <c r="A14" s="13" t="s">
        <v>125</v>
      </c>
      <c r="B14" s="13">
        <v>2</v>
      </c>
      <c r="C14" s="15">
        <f t="shared" si="0"/>
        <v>0.14285714285714285</v>
      </c>
      <c r="D14" s="13">
        <v>7</v>
      </c>
      <c r="E14" s="13">
        <v>7</v>
      </c>
      <c r="F14" s="13">
        <v>1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1</v>
      </c>
      <c r="S14" s="13">
        <v>0</v>
      </c>
      <c r="T14" s="13">
        <v>0</v>
      </c>
      <c r="U14" s="13">
        <v>3</v>
      </c>
      <c r="V14" s="15">
        <f t="shared" si="1"/>
        <v>0.14285714285714285</v>
      </c>
      <c r="W14" s="15">
        <f t="shared" si="2"/>
        <v>0.14285714285714285</v>
      </c>
      <c r="X14" s="15">
        <f t="shared" si="3"/>
        <v>0.2857142857142857</v>
      </c>
    </row>
    <row r="15" spans="1:24" ht="15">
      <c r="A15" s="13" t="s">
        <v>126</v>
      </c>
      <c r="B15" s="13">
        <v>2</v>
      </c>
      <c r="C15" s="15">
        <f t="shared" si="0"/>
        <v>0.2</v>
      </c>
      <c r="D15" s="13">
        <v>7</v>
      </c>
      <c r="E15" s="13">
        <v>5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2</v>
      </c>
      <c r="O15" s="13">
        <v>0</v>
      </c>
      <c r="P15" s="13">
        <v>0</v>
      </c>
      <c r="Q15" s="13">
        <v>0</v>
      </c>
      <c r="R15" s="13">
        <v>2</v>
      </c>
      <c r="S15" s="13">
        <v>0</v>
      </c>
      <c r="T15" s="13">
        <v>1</v>
      </c>
      <c r="U15" s="13">
        <v>0</v>
      </c>
      <c r="V15" s="15">
        <f t="shared" si="1"/>
        <v>0.2</v>
      </c>
      <c r="W15" s="15">
        <f t="shared" si="2"/>
        <v>0.42857142857142855</v>
      </c>
      <c r="X15" s="15">
        <f t="shared" si="3"/>
        <v>0.6285714285714286</v>
      </c>
    </row>
    <row r="16" spans="1:24" ht="15">
      <c r="A16" t="s">
        <v>132</v>
      </c>
      <c r="B16">
        <v>1</v>
      </c>
      <c r="C16" s="7">
        <f t="shared" si="0"/>
        <v>0.5</v>
      </c>
      <c r="D16">
        <v>5</v>
      </c>
      <c r="E16">
        <v>4</v>
      </c>
      <c r="F16">
        <v>3</v>
      </c>
      <c r="G16">
        <v>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2</v>
      </c>
      <c r="V16" s="7">
        <f t="shared" si="1"/>
        <v>0.5</v>
      </c>
      <c r="W16" s="7">
        <f t="shared" si="2"/>
        <v>0.6</v>
      </c>
      <c r="X16" s="7">
        <f t="shared" si="3"/>
        <v>1.1</v>
      </c>
    </row>
    <row r="17" spans="1:24" ht="15">
      <c r="A17" t="s">
        <v>93</v>
      </c>
      <c r="B17">
        <v>1</v>
      </c>
      <c r="C17" s="7">
        <f t="shared" si="0"/>
        <v>0.3333333333333333</v>
      </c>
      <c r="D17">
        <v>4</v>
      </c>
      <c r="E17">
        <v>3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1</v>
      </c>
      <c r="S17">
        <v>1</v>
      </c>
      <c r="T17">
        <v>0</v>
      </c>
      <c r="U17">
        <v>0</v>
      </c>
      <c r="V17" s="7">
        <f t="shared" si="1"/>
        <v>0.3333333333333333</v>
      </c>
      <c r="W17" s="7">
        <f t="shared" si="2"/>
        <v>0.5</v>
      </c>
      <c r="X17" s="7">
        <f t="shared" si="3"/>
        <v>0.8333333333333333</v>
      </c>
    </row>
    <row r="18" spans="1:24" ht="15">
      <c r="A18" s="13" t="s">
        <v>127</v>
      </c>
      <c r="B18" s="13">
        <v>2</v>
      </c>
      <c r="C18" s="15">
        <f t="shared" si="0"/>
        <v>0</v>
      </c>
      <c r="D18" s="13">
        <v>2</v>
      </c>
      <c r="E18" s="13">
        <v>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0</v>
      </c>
      <c r="V18" s="15">
        <f t="shared" si="1"/>
        <v>0</v>
      </c>
      <c r="W18" s="15">
        <f t="shared" si="2"/>
        <v>0</v>
      </c>
      <c r="X18" s="15">
        <f t="shared" si="3"/>
        <v>0</v>
      </c>
    </row>
    <row r="19" spans="1:24" ht="15">
      <c r="A19" s="10" t="s">
        <v>128</v>
      </c>
      <c r="B19" s="13">
        <v>1</v>
      </c>
      <c r="C19" s="15">
        <f t="shared" si="0"/>
        <v>0</v>
      </c>
      <c r="D19" s="13">
        <v>2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2</v>
      </c>
      <c r="U19" s="13">
        <v>0</v>
      </c>
      <c r="V19" s="15">
        <f t="shared" si="1"/>
        <v>0</v>
      </c>
      <c r="W19" s="15">
        <f t="shared" si="2"/>
        <v>0</v>
      </c>
      <c r="X19" s="15">
        <f t="shared" si="3"/>
        <v>0</v>
      </c>
    </row>
    <row r="20" spans="1:24" ht="15.75" thickBot="1">
      <c r="A20" s="8" t="s">
        <v>158</v>
      </c>
      <c r="B20" s="8">
        <v>1</v>
      </c>
      <c r="C20" s="9" t="e">
        <f t="shared" si="0"/>
        <v>#DIV/0!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9" t="e">
        <f t="shared" si="1"/>
        <v>#DIV/0!</v>
      </c>
      <c r="W20" s="9">
        <f t="shared" si="2"/>
        <v>1</v>
      </c>
      <c r="X20" s="9" t="e">
        <f t="shared" si="3"/>
        <v>#DIV/0!</v>
      </c>
    </row>
    <row r="21" spans="1:24" ht="15">
      <c r="A21" s="10" t="s">
        <v>52</v>
      </c>
      <c r="B21" s="10">
        <v>4</v>
      </c>
      <c r="C21" s="7">
        <f>(G21/E21)</f>
        <v>0.3333333333333333</v>
      </c>
      <c r="D21">
        <f>SUM(D4:D20)</f>
        <v>147</v>
      </c>
      <c r="E21">
        <f aca="true" t="shared" si="4" ref="E21:U21">SUM(E4:E20)</f>
        <v>117</v>
      </c>
      <c r="F21">
        <f t="shared" si="4"/>
        <v>38</v>
      </c>
      <c r="G21">
        <f t="shared" si="4"/>
        <v>39</v>
      </c>
      <c r="H21">
        <f t="shared" si="4"/>
        <v>4</v>
      </c>
      <c r="I21">
        <f t="shared" si="4"/>
        <v>1</v>
      </c>
      <c r="J21">
        <f t="shared" si="4"/>
        <v>0</v>
      </c>
      <c r="K21">
        <f t="shared" si="4"/>
        <v>1</v>
      </c>
      <c r="L21">
        <f t="shared" si="4"/>
        <v>0</v>
      </c>
      <c r="M21">
        <f t="shared" si="4"/>
        <v>1</v>
      </c>
      <c r="N21">
        <f t="shared" si="4"/>
        <v>22</v>
      </c>
      <c r="O21">
        <f t="shared" si="4"/>
        <v>0</v>
      </c>
      <c r="P21">
        <f t="shared" si="4"/>
        <v>4</v>
      </c>
      <c r="Q21">
        <f t="shared" si="4"/>
        <v>0</v>
      </c>
      <c r="R21">
        <f t="shared" si="4"/>
        <v>20</v>
      </c>
      <c r="S21">
        <f t="shared" si="4"/>
        <v>1</v>
      </c>
      <c r="T21">
        <f t="shared" si="4"/>
        <v>27</v>
      </c>
      <c r="U21">
        <f t="shared" si="4"/>
        <v>26</v>
      </c>
      <c r="V21" s="7">
        <f>((J21*4)+(I21*3)+(H21*2)+(G21-J21-I21-H21)*1)/E21</f>
        <v>0.38461538461538464</v>
      </c>
      <c r="W21" s="7">
        <f>(G21+N21+P21)/(D21-L21)</f>
        <v>0.4421768707482993</v>
      </c>
      <c r="X21" s="7">
        <f>V21+W21</f>
        <v>0.826792255363684</v>
      </c>
    </row>
    <row r="23" ht="15.75" thickBot="1">
      <c r="A23" t="s">
        <v>24</v>
      </c>
    </row>
    <row r="24" spans="1:28" ht="15.75" thickBot="1">
      <c r="A24" s="17" t="s">
        <v>28</v>
      </c>
      <c r="B24" s="6" t="s">
        <v>53</v>
      </c>
      <c r="C24" s="6" t="s">
        <v>29</v>
      </c>
      <c r="D24" s="6" t="s">
        <v>54</v>
      </c>
      <c r="E24" s="6" t="s">
        <v>55</v>
      </c>
      <c r="F24" s="6" t="s">
        <v>56</v>
      </c>
      <c r="G24" s="6" t="s">
        <v>57</v>
      </c>
      <c r="H24" s="6" t="s">
        <v>58</v>
      </c>
      <c r="I24" s="6" t="s">
        <v>59</v>
      </c>
      <c r="J24" s="6" t="s">
        <v>60</v>
      </c>
      <c r="K24" s="6" t="s">
        <v>31</v>
      </c>
      <c r="L24" s="6" t="s">
        <v>32</v>
      </c>
      <c r="M24" s="6" t="s">
        <v>33</v>
      </c>
      <c r="N24" s="6" t="s">
        <v>61</v>
      </c>
      <c r="O24" s="6" t="s">
        <v>34</v>
      </c>
      <c r="P24" s="6" t="s">
        <v>35</v>
      </c>
      <c r="Q24" s="6" t="s">
        <v>36</v>
      </c>
      <c r="R24" s="6" t="s">
        <v>37</v>
      </c>
      <c r="S24" s="6" t="s">
        <v>39</v>
      </c>
      <c r="T24" s="6" t="s">
        <v>40</v>
      </c>
      <c r="U24" s="6" t="s">
        <v>41</v>
      </c>
      <c r="V24" s="6" t="s">
        <v>42</v>
      </c>
      <c r="W24" s="6" t="s">
        <v>43</v>
      </c>
      <c r="X24" s="6" t="s">
        <v>44</v>
      </c>
      <c r="Y24" s="6" t="s">
        <v>47</v>
      </c>
      <c r="Z24" s="6" t="s">
        <v>62</v>
      </c>
      <c r="AA24" s="6" t="s">
        <v>63</v>
      </c>
      <c r="AB24" s="18" t="s">
        <v>64</v>
      </c>
    </row>
    <row r="25" spans="1:28" ht="15">
      <c r="A25" s="13" t="s">
        <v>101</v>
      </c>
      <c r="B25" s="14">
        <f aca="true" t="shared" si="5" ref="B25:B32">7*(N25/J25)</f>
        <v>2</v>
      </c>
      <c r="C25" s="13">
        <v>1</v>
      </c>
      <c r="D25" s="13">
        <v>1</v>
      </c>
      <c r="E25" s="13">
        <v>1</v>
      </c>
      <c r="F25" s="13">
        <v>0</v>
      </c>
      <c r="G25" s="13" t="s">
        <v>22</v>
      </c>
      <c r="H25" s="13">
        <v>0</v>
      </c>
      <c r="I25" s="13">
        <v>0</v>
      </c>
      <c r="J25" s="13">
        <v>7</v>
      </c>
      <c r="K25" s="13">
        <v>26</v>
      </c>
      <c r="L25" s="13">
        <v>24</v>
      </c>
      <c r="M25" s="13">
        <v>2</v>
      </c>
      <c r="N25" s="13">
        <v>2</v>
      </c>
      <c r="O25" s="13">
        <v>4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0</v>
      </c>
      <c r="W25" s="13">
        <v>0</v>
      </c>
      <c r="X25" s="13">
        <v>0</v>
      </c>
      <c r="Y25" s="13">
        <v>8</v>
      </c>
      <c r="Z25" s="13">
        <v>0</v>
      </c>
      <c r="AA25" s="13">
        <v>0</v>
      </c>
      <c r="AB25" s="15">
        <f aca="true" t="shared" si="6" ref="AB25:AB32">O25/L25</f>
        <v>0.16666666666666666</v>
      </c>
    </row>
    <row r="26" spans="1:28" ht="15">
      <c r="A26" s="10" t="s">
        <v>71</v>
      </c>
      <c r="B26" s="14">
        <f t="shared" si="5"/>
        <v>9.799999999999999</v>
      </c>
      <c r="C26" s="13">
        <v>2</v>
      </c>
      <c r="D26" s="13">
        <v>0</v>
      </c>
      <c r="E26" s="13">
        <v>0</v>
      </c>
      <c r="F26" s="10">
        <v>0</v>
      </c>
      <c r="G26" s="13" t="s">
        <v>23</v>
      </c>
      <c r="H26" s="10">
        <v>0</v>
      </c>
      <c r="I26" s="10">
        <v>0</v>
      </c>
      <c r="J26" s="10">
        <v>5</v>
      </c>
      <c r="K26" s="10">
        <v>26</v>
      </c>
      <c r="L26" s="10">
        <v>20</v>
      </c>
      <c r="M26" s="10">
        <v>8</v>
      </c>
      <c r="N26" s="10">
        <v>7</v>
      </c>
      <c r="O26" s="10">
        <v>6</v>
      </c>
      <c r="P26" s="10">
        <v>1</v>
      </c>
      <c r="Q26" s="10">
        <v>0</v>
      </c>
      <c r="R26" s="10">
        <v>0</v>
      </c>
      <c r="S26" s="10">
        <v>1</v>
      </c>
      <c r="T26" s="10">
        <v>0</v>
      </c>
      <c r="U26" s="10">
        <v>3</v>
      </c>
      <c r="V26" s="10">
        <v>0</v>
      </c>
      <c r="W26" s="10">
        <v>2</v>
      </c>
      <c r="X26" s="10">
        <v>0</v>
      </c>
      <c r="Y26" s="10">
        <v>10</v>
      </c>
      <c r="Z26" s="10">
        <v>6</v>
      </c>
      <c r="AA26" s="10">
        <v>0</v>
      </c>
      <c r="AB26" s="15">
        <f t="shared" si="6"/>
        <v>0.3</v>
      </c>
    </row>
    <row r="27" spans="1:28" ht="15">
      <c r="A27" s="13" t="s">
        <v>92</v>
      </c>
      <c r="B27" s="14">
        <f t="shared" si="5"/>
        <v>1.75</v>
      </c>
      <c r="C27" s="13">
        <v>1</v>
      </c>
      <c r="D27" s="13">
        <v>1</v>
      </c>
      <c r="E27" s="13">
        <v>0</v>
      </c>
      <c r="F27" s="10">
        <v>0</v>
      </c>
      <c r="G27" s="13" t="s">
        <v>65</v>
      </c>
      <c r="H27" s="10">
        <v>0</v>
      </c>
      <c r="I27" s="10">
        <v>0</v>
      </c>
      <c r="J27" s="10">
        <v>4</v>
      </c>
      <c r="K27" s="10">
        <v>22</v>
      </c>
      <c r="L27" s="10">
        <v>13</v>
      </c>
      <c r="M27" s="10">
        <v>4</v>
      </c>
      <c r="N27" s="10">
        <v>1</v>
      </c>
      <c r="O27" s="10">
        <v>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6</v>
      </c>
      <c r="V27" s="10">
        <v>0</v>
      </c>
      <c r="W27" s="10">
        <v>3</v>
      </c>
      <c r="X27" s="10">
        <v>0</v>
      </c>
      <c r="Y27" s="10">
        <v>6</v>
      </c>
      <c r="Z27" s="10">
        <v>2</v>
      </c>
      <c r="AA27" s="10">
        <v>0</v>
      </c>
      <c r="AB27" s="15">
        <f t="shared" si="6"/>
        <v>0.15384615384615385</v>
      </c>
    </row>
    <row r="28" spans="1:28" ht="15">
      <c r="A28" s="13" t="s">
        <v>72</v>
      </c>
      <c r="B28" s="14">
        <f t="shared" si="5"/>
        <v>21</v>
      </c>
      <c r="C28" s="13">
        <v>2</v>
      </c>
      <c r="D28" s="13">
        <v>1</v>
      </c>
      <c r="E28" s="13">
        <v>0</v>
      </c>
      <c r="F28" s="10">
        <v>0</v>
      </c>
      <c r="G28" s="13" t="s">
        <v>23</v>
      </c>
      <c r="H28" s="10">
        <v>0</v>
      </c>
      <c r="I28" s="10">
        <v>0</v>
      </c>
      <c r="J28" s="10">
        <v>3</v>
      </c>
      <c r="K28" s="10">
        <v>19</v>
      </c>
      <c r="L28" s="10">
        <v>12</v>
      </c>
      <c r="M28" s="10">
        <v>10</v>
      </c>
      <c r="N28" s="10">
        <v>9</v>
      </c>
      <c r="O28" s="10">
        <v>2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7</v>
      </c>
      <c r="V28" s="10">
        <v>0</v>
      </c>
      <c r="W28" s="10">
        <v>0</v>
      </c>
      <c r="X28" s="10">
        <v>0</v>
      </c>
      <c r="Y28" s="10">
        <v>5</v>
      </c>
      <c r="Z28" s="10">
        <v>4</v>
      </c>
      <c r="AA28" s="10">
        <v>0</v>
      </c>
      <c r="AB28" s="15">
        <f t="shared" si="6"/>
        <v>0.16666666666666666</v>
      </c>
    </row>
    <row r="29" spans="1:28" ht="15">
      <c r="A29" s="10" t="s">
        <v>129</v>
      </c>
      <c r="B29" s="14">
        <f t="shared" si="5"/>
        <v>2.333333333333333</v>
      </c>
      <c r="C29" s="13">
        <v>1</v>
      </c>
      <c r="D29" s="13">
        <v>0</v>
      </c>
      <c r="E29" s="13">
        <v>0</v>
      </c>
      <c r="F29" s="10">
        <v>0</v>
      </c>
      <c r="G29" s="13" t="s">
        <v>22</v>
      </c>
      <c r="H29" s="10">
        <v>0</v>
      </c>
      <c r="I29" s="10">
        <v>0</v>
      </c>
      <c r="J29" s="10">
        <v>3</v>
      </c>
      <c r="K29" s="10">
        <v>14</v>
      </c>
      <c r="L29" s="10">
        <v>12</v>
      </c>
      <c r="M29" s="10">
        <v>2</v>
      </c>
      <c r="N29" s="10">
        <v>1</v>
      </c>
      <c r="O29" s="10">
        <v>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2</v>
      </c>
      <c r="X29" s="10">
        <v>0</v>
      </c>
      <c r="Y29" s="10">
        <v>3</v>
      </c>
      <c r="Z29" s="10">
        <v>0</v>
      </c>
      <c r="AA29" s="10">
        <v>0</v>
      </c>
      <c r="AB29" s="15">
        <f t="shared" si="6"/>
        <v>0.25</v>
      </c>
    </row>
    <row r="30" spans="1:28" s="13" customFormat="1" ht="15">
      <c r="A30" s="13" t="s">
        <v>93</v>
      </c>
      <c r="B30" s="14">
        <f t="shared" si="5"/>
        <v>11.666666666666668</v>
      </c>
      <c r="C30" s="13">
        <v>1</v>
      </c>
      <c r="D30" s="13">
        <v>1</v>
      </c>
      <c r="E30" s="13">
        <v>0</v>
      </c>
      <c r="F30" s="10">
        <v>0</v>
      </c>
      <c r="G30" s="13" t="s">
        <v>65</v>
      </c>
      <c r="H30" s="10">
        <v>0</v>
      </c>
      <c r="I30" s="10">
        <v>0</v>
      </c>
      <c r="J30" s="10">
        <v>3</v>
      </c>
      <c r="K30" s="10">
        <v>19</v>
      </c>
      <c r="L30" s="10">
        <v>13</v>
      </c>
      <c r="M30" s="10">
        <v>6</v>
      </c>
      <c r="N30" s="10">
        <v>5</v>
      </c>
      <c r="O30" s="10">
        <v>5</v>
      </c>
      <c r="P30" s="10">
        <v>0</v>
      </c>
      <c r="Q30" s="10">
        <v>1</v>
      </c>
      <c r="R30" s="10">
        <v>0</v>
      </c>
      <c r="S30" s="10">
        <v>0</v>
      </c>
      <c r="T30" s="10">
        <v>0</v>
      </c>
      <c r="U30" s="10">
        <v>3</v>
      </c>
      <c r="V30" s="10">
        <v>0</v>
      </c>
      <c r="W30" s="10">
        <v>3</v>
      </c>
      <c r="X30" s="10">
        <v>0</v>
      </c>
      <c r="Y30" s="10">
        <v>4</v>
      </c>
      <c r="Z30" s="10">
        <v>2</v>
      </c>
      <c r="AA30" s="10">
        <v>0</v>
      </c>
      <c r="AB30" s="15">
        <f t="shared" si="6"/>
        <v>0.38461538461538464</v>
      </c>
    </row>
    <row r="31" spans="1:28" ht="15.75" thickBot="1">
      <c r="A31" s="19" t="s">
        <v>91</v>
      </c>
      <c r="B31" s="12">
        <f t="shared" si="5"/>
        <v>14</v>
      </c>
      <c r="C31" s="8">
        <v>1</v>
      </c>
      <c r="D31" s="8">
        <v>0</v>
      </c>
      <c r="E31" s="8">
        <v>0</v>
      </c>
      <c r="F31" s="19">
        <v>0</v>
      </c>
      <c r="G31" s="19" t="s">
        <v>23</v>
      </c>
      <c r="H31" s="19">
        <v>0</v>
      </c>
      <c r="I31" s="19">
        <v>0</v>
      </c>
      <c r="J31" s="19">
        <v>1</v>
      </c>
      <c r="K31" s="19">
        <v>11</v>
      </c>
      <c r="L31" s="19">
        <v>6</v>
      </c>
      <c r="M31" s="19">
        <v>2</v>
      </c>
      <c r="N31" s="19">
        <v>2</v>
      </c>
      <c r="O31" s="19">
        <v>3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4</v>
      </c>
      <c r="V31" s="19">
        <v>0</v>
      </c>
      <c r="W31" s="19">
        <v>1</v>
      </c>
      <c r="X31" s="19">
        <v>0</v>
      </c>
      <c r="Y31" s="19">
        <v>2</v>
      </c>
      <c r="Z31" s="19">
        <v>2</v>
      </c>
      <c r="AA31" s="19">
        <v>0</v>
      </c>
      <c r="AB31" s="9">
        <f t="shared" si="6"/>
        <v>0.5</v>
      </c>
    </row>
    <row r="32" spans="1:28" ht="15">
      <c r="A32" s="10" t="s">
        <v>52</v>
      </c>
      <c r="B32" s="11">
        <f t="shared" si="5"/>
        <v>7.26923076923077</v>
      </c>
      <c r="C32">
        <v>1</v>
      </c>
      <c r="D32">
        <f>SUM(D25:D31)</f>
        <v>4</v>
      </c>
      <c r="E32">
        <f>SUM(E25:E31)</f>
        <v>1</v>
      </c>
      <c r="F32">
        <f>SUM(F25:F31)</f>
        <v>0</v>
      </c>
      <c r="G32" t="s">
        <v>22</v>
      </c>
      <c r="H32">
        <f aca="true" t="shared" si="7" ref="H32:AA32">SUM(H25:H31)</f>
        <v>0</v>
      </c>
      <c r="I32">
        <f t="shared" si="7"/>
        <v>0</v>
      </c>
      <c r="J32">
        <f t="shared" si="7"/>
        <v>26</v>
      </c>
      <c r="K32">
        <f t="shared" si="7"/>
        <v>137</v>
      </c>
      <c r="L32">
        <f t="shared" si="7"/>
        <v>100</v>
      </c>
      <c r="M32">
        <f t="shared" si="7"/>
        <v>34</v>
      </c>
      <c r="N32">
        <f t="shared" si="7"/>
        <v>27</v>
      </c>
      <c r="O32">
        <f t="shared" si="7"/>
        <v>25</v>
      </c>
      <c r="P32">
        <f t="shared" si="7"/>
        <v>2</v>
      </c>
      <c r="Q32">
        <f t="shared" si="7"/>
        <v>1</v>
      </c>
      <c r="R32">
        <f t="shared" si="7"/>
        <v>0</v>
      </c>
      <c r="S32">
        <f t="shared" si="7"/>
        <v>1</v>
      </c>
      <c r="T32">
        <f t="shared" si="7"/>
        <v>0</v>
      </c>
      <c r="U32">
        <f t="shared" si="7"/>
        <v>24</v>
      </c>
      <c r="V32">
        <f t="shared" si="7"/>
        <v>0</v>
      </c>
      <c r="W32">
        <f t="shared" si="7"/>
        <v>11</v>
      </c>
      <c r="X32">
        <f t="shared" si="7"/>
        <v>0</v>
      </c>
      <c r="Y32">
        <f t="shared" si="7"/>
        <v>38</v>
      </c>
      <c r="Z32">
        <f t="shared" si="7"/>
        <v>16</v>
      </c>
      <c r="AA32">
        <f t="shared" si="7"/>
        <v>0</v>
      </c>
      <c r="AB32" s="15">
        <f t="shared" si="6"/>
        <v>0.25</v>
      </c>
    </row>
    <row r="33" ht="15.75" thickBot="1"/>
    <row r="34" ht="15.75" thickBot="1">
      <c r="A34" s="6" t="s">
        <v>137</v>
      </c>
    </row>
    <row r="35" spans="1:8" ht="15.75" thickBot="1">
      <c r="A35" s="6" t="s">
        <v>28</v>
      </c>
      <c r="B35" s="6" t="s">
        <v>138</v>
      </c>
      <c r="C35" s="6" t="s">
        <v>66</v>
      </c>
      <c r="D35" s="6" t="s">
        <v>67</v>
      </c>
      <c r="E35" s="6" t="s">
        <v>68</v>
      </c>
      <c r="F35" s="6" t="s">
        <v>69</v>
      </c>
      <c r="G35" s="27" t="s">
        <v>60</v>
      </c>
      <c r="H35" s="28" t="s">
        <v>139</v>
      </c>
    </row>
    <row r="36" spans="1:8" ht="15">
      <c r="A36" t="s">
        <v>71</v>
      </c>
      <c r="B36">
        <v>2</v>
      </c>
      <c r="C36">
        <v>0</v>
      </c>
      <c r="D36">
        <v>1</v>
      </c>
      <c r="E36">
        <v>0</v>
      </c>
      <c r="F36">
        <v>0</v>
      </c>
      <c r="G36">
        <v>5</v>
      </c>
      <c r="H36" s="31">
        <f aca="true" t="shared" si="8" ref="H36:H42">(C36+D36)/(C36+D36+E36)</f>
        <v>1</v>
      </c>
    </row>
    <row r="37" spans="1:8" ht="15">
      <c r="A37" t="s">
        <v>91</v>
      </c>
      <c r="B37">
        <v>1</v>
      </c>
      <c r="C37">
        <v>0</v>
      </c>
      <c r="D37">
        <v>0</v>
      </c>
      <c r="E37">
        <v>0</v>
      </c>
      <c r="F37">
        <v>0</v>
      </c>
      <c r="G37">
        <v>1</v>
      </c>
      <c r="H37" s="31" t="e">
        <f t="shared" si="8"/>
        <v>#DIV/0!</v>
      </c>
    </row>
    <row r="38" spans="1:8" ht="15">
      <c r="A38" t="s">
        <v>101</v>
      </c>
      <c r="B38">
        <v>1</v>
      </c>
      <c r="C38">
        <v>1</v>
      </c>
      <c r="D38">
        <v>3</v>
      </c>
      <c r="E38">
        <v>0</v>
      </c>
      <c r="F38">
        <v>0</v>
      </c>
      <c r="G38">
        <v>7</v>
      </c>
      <c r="H38" s="31">
        <f t="shared" si="8"/>
        <v>1</v>
      </c>
    </row>
    <row r="39" spans="1:8" ht="15">
      <c r="A39" t="s">
        <v>129</v>
      </c>
      <c r="B39">
        <v>1</v>
      </c>
      <c r="C39">
        <v>1</v>
      </c>
      <c r="D39">
        <v>0</v>
      </c>
      <c r="E39">
        <v>1</v>
      </c>
      <c r="F39">
        <v>0</v>
      </c>
      <c r="G39">
        <v>3</v>
      </c>
      <c r="H39" s="31">
        <f t="shared" si="8"/>
        <v>0.5</v>
      </c>
    </row>
    <row r="40" spans="1:8" ht="15">
      <c r="A40" s="13" t="s">
        <v>92</v>
      </c>
      <c r="B40" s="13">
        <v>1</v>
      </c>
      <c r="C40" s="13">
        <v>0</v>
      </c>
      <c r="D40" s="13">
        <v>1</v>
      </c>
      <c r="E40" s="13">
        <v>0</v>
      </c>
      <c r="F40" s="13">
        <v>0</v>
      </c>
      <c r="G40" s="13">
        <v>4</v>
      </c>
      <c r="H40" s="31">
        <f t="shared" si="8"/>
        <v>1</v>
      </c>
    </row>
    <row r="41" spans="1:8" ht="15">
      <c r="A41" s="13" t="s">
        <v>93</v>
      </c>
      <c r="B41" s="13">
        <v>1</v>
      </c>
      <c r="C41" s="13">
        <v>1</v>
      </c>
      <c r="D41" s="13">
        <v>0</v>
      </c>
      <c r="E41" s="13">
        <v>0</v>
      </c>
      <c r="F41" s="13">
        <v>0</v>
      </c>
      <c r="G41" s="13">
        <v>3</v>
      </c>
      <c r="H41" s="31">
        <f t="shared" si="8"/>
        <v>1</v>
      </c>
    </row>
    <row r="42" spans="1:8" ht="15">
      <c r="A42" t="s">
        <v>72</v>
      </c>
      <c r="B42" s="10">
        <v>2</v>
      </c>
      <c r="C42" s="10">
        <v>1</v>
      </c>
      <c r="D42" s="10">
        <v>1</v>
      </c>
      <c r="E42" s="10">
        <v>1</v>
      </c>
      <c r="F42" s="10">
        <v>0</v>
      </c>
      <c r="G42" s="10">
        <v>3</v>
      </c>
      <c r="H42" s="31">
        <f t="shared" si="8"/>
        <v>0.6666666666666666</v>
      </c>
    </row>
    <row r="43" ht="15.75" thickBot="1"/>
    <row r="44" ht="15.75" thickBot="1">
      <c r="A44" s="6" t="s">
        <v>140</v>
      </c>
    </row>
    <row r="45" spans="1:13" ht="15.75" thickBot="1">
      <c r="A45" s="6" t="s">
        <v>28</v>
      </c>
      <c r="B45" s="6" t="s">
        <v>138</v>
      </c>
      <c r="C45" s="6" t="s">
        <v>66</v>
      </c>
      <c r="D45" s="6" t="s">
        <v>67</v>
      </c>
      <c r="E45" s="6" t="s">
        <v>68</v>
      </c>
      <c r="F45" s="6" t="s">
        <v>69</v>
      </c>
      <c r="G45" s="27" t="s">
        <v>60</v>
      </c>
      <c r="H45" s="28" t="s">
        <v>139</v>
      </c>
      <c r="J45" s="6" t="s">
        <v>70</v>
      </c>
      <c r="K45" s="6" t="s">
        <v>45</v>
      </c>
      <c r="L45" s="6" t="s">
        <v>46</v>
      </c>
      <c r="M45" s="28" t="s">
        <v>141</v>
      </c>
    </row>
    <row r="46" spans="1:13" ht="15">
      <c r="A46" t="s">
        <v>90</v>
      </c>
      <c r="B46">
        <v>1</v>
      </c>
      <c r="C46">
        <v>7</v>
      </c>
      <c r="D46">
        <v>1</v>
      </c>
      <c r="E46">
        <v>0</v>
      </c>
      <c r="F46">
        <v>1</v>
      </c>
      <c r="G46">
        <v>4</v>
      </c>
      <c r="H46" s="31">
        <f>(C46+D46)/(C46+D46+E46)</f>
        <v>1</v>
      </c>
      <c r="J46">
        <v>3</v>
      </c>
      <c r="K46">
        <v>1</v>
      </c>
      <c r="L46">
        <v>1</v>
      </c>
      <c r="M46" s="29">
        <f>(C46+D46+L46)/(C46+D46+E46+K46+J46+L46)</f>
        <v>0.6923076923076923</v>
      </c>
    </row>
    <row r="47" spans="1:13" ht="15">
      <c r="A47" t="s">
        <v>72</v>
      </c>
      <c r="B47">
        <v>1</v>
      </c>
      <c r="C47">
        <v>3</v>
      </c>
      <c r="D47">
        <v>0</v>
      </c>
      <c r="E47">
        <v>0</v>
      </c>
      <c r="F47">
        <v>0</v>
      </c>
      <c r="G47">
        <v>3</v>
      </c>
      <c r="H47" s="31">
        <f>(C47+D47)/(C47+D47+E47)</f>
        <v>1</v>
      </c>
      <c r="J47">
        <v>1</v>
      </c>
      <c r="K47">
        <v>4</v>
      </c>
      <c r="L47">
        <v>0</v>
      </c>
      <c r="M47" s="29">
        <f>(C47+D47+L47)/(C47+D47+E47+K47+J47+L47)</f>
        <v>0.375</v>
      </c>
    </row>
    <row r="48" spans="1:13" ht="15">
      <c r="A48" t="s">
        <v>131</v>
      </c>
      <c r="B48">
        <v>1</v>
      </c>
      <c r="C48">
        <v>4</v>
      </c>
      <c r="D48">
        <v>1</v>
      </c>
      <c r="E48">
        <v>0</v>
      </c>
      <c r="F48">
        <v>0</v>
      </c>
      <c r="G48">
        <v>2</v>
      </c>
      <c r="H48" s="31">
        <f>(C48+D48)/(C48+D48+E48)</f>
        <v>1</v>
      </c>
      <c r="J48">
        <v>2</v>
      </c>
      <c r="K48">
        <v>1</v>
      </c>
      <c r="L48">
        <v>0</v>
      </c>
      <c r="M48" s="29">
        <f>(C48+D48+L48)/(C48+D48+E48+K48+J48+L48)</f>
        <v>0.625</v>
      </c>
    </row>
    <row r="49" spans="1:13" ht="15">
      <c r="A49" t="s">
        <v>92</v>
      </c>
      <c r="B49">
        <v>3</v>
      </c>
      <c r="C49">
        <v>23</v>
      </c>
      <c r="D49">
        <v>2</v>
      </c>
      <c r="E49">
        <v>1</v>
      </c>
      <c r="F49">
        <v>0</v>
      </c>
      <c r="G49">
        <v>17</v>
      </c>
      <c r="H49" s="31">
        <f>(C49+D49)/(C49+D49+E49)</f>
        <v>0.9615384615384616</v>
      </c>
      <c r="J49">
        <v>4</v>
      </c>
      <c r="K49">
        <v>7</v>
      </c>
      <c r="L49">
        <v>1</v>
      </c>
      <c r="M49" s="29">
        <f>(C49+D49+L49)/(C49+D49+E49+K49+J49+L49)</f>
        <v>0.6842105263157895</v>
      </c>
    </row>
    <row r="50" ht="15.75" thickBot="1"/>
    <row r="51" ht="15.75" thickBot="1">
      <c r="A51" s="6" t="s">
        <v>142</v>
      </c>
    </row>
    <row r="52" spans="1:8" ht="15.75" thickBot="1">
      <c r="A52" s="6" t="s">
        <v>28</v>
      </c>
      <c r="B52" s="6" t="s">
        <v>138</v>
      </c>
      <c r="C52" s="6" t="s">
        <v>66</v>
      </c>
      <c r="D52" s="6" t="s">
        <v>67</v>
      </c>
      <c r="E52" s="6" t="s">
        <v>68</v>
      </c>
      <c r="F52" s="6" t="s">
        <v>69</v>
      </c>
      <c r="G52" s="6" t="s">
        <v>60</v>
      </c>
      <c r="H52" s="28" t="s">
        <v>139</v>
      </c>
    </row>
    <row r="53" spans="1:8" ht="15">
      <c r="A53" t="s">
        <v>91</v>
      </c>
      <c r="B53">
        <v>2</v>
      </c>
      <c r="C53">
        <v>6</v>
      </c>
      <c r="D53">
        <v>1</v>
      </c>
      <c r="E53">
        <v>0</v>
      </c>
      <c r="F53">
        <v>0</v>
      </c>
      <c r="G53">
        <v>6</v>
      </c>
      <c r="H53" s="31">
        <f>(C53+D53)/(C53+D53+E53)</f>
        <v>1</v>
      </c>
    </row>
    <row r="54" spans="1:8" ht="15">
      <c r="A54" t="s">
        <v>72</v>
      </c>
      <c r="B54">
        <v>3</v>
      </c>
      <c r="C54">
        <v>16</v>
      </c>
      <c r="D54">
        <v>1</v>
      </c>
      <c r="E54">
        <v>0</v>
      </c>
      <c r="F54">
        <v>1</v>
      </c>
      <c r="G54">
        <v>20</v>
      </c>
      <c r="H54" s="31">
        <f>(C54+D54)/(C54+D54+E54)</f>
        <v>1</v>
      </c>
    </row>
    <row r="55" ht="15.75" thickBot="1"/>
    <row r="56" ht="15.75" thickBot="1">
      <c r="A56" s="6" t="s">
        <v>143</v>
      </c>
    </row>
    <row r="57" spans="1:8" ht="15.75" thickBot="1">
      <c r="A57" s="6" t="s">
        <v>28</v>
      </c>
      <c r="B57" s="6" t="s">
        <v>138</v>
      </c>
      <c r="C57" s="6" t="s">
        <v>66</v>
      </c>
      <c r="D57" s="6" t="s">
        <v>67</v>
      </c>
      <c r="E57" s="6" t="s">
        <v>68</v>
      </c>
      <c r="F57" s="6" t="s">
        <v>69</v>
      </c>
      <c r="G57" s="6" t="s">
        <v>60</v>
      </c>
      <c r="H57" s="28" t="s">
        <v>139</v>
      </c>
    </row>
    <row r="58" spans="1:8" ht="15">
      <c r="A58" t="s">
        <v>129</v>
      </c>
      <c r="B58">
        <v>1</v>
      </c>
      <c r="C58">
        <v>0</v>
      </c>
      <c r="D58">
        <v>2</v>
      </c>
      <c r="E58">
        <v>0</v>
      </c>
      <c r="F58">
        <v>1</v>
      </c>
      <c r="G58">
        <v>7</v>
      </c>
      <c r="H58" s="31">
        <f>(C58+D58)/(C58+D58+E58)</f>
        <v>1</v>
      </c>
    </row>
    <row r="59" spans="1:8" ht="15">
      <c r="A59" t="s">
        <v>98</v>
      </c>
      <c r="B59">
        <v>3</v>
      </c>
      <c r="C59">
        <v>1</v>
      </c>
      <c r="D59">
        <v>0</v>
      </c>
      <c r="E59">
        <v>0</v>
      </c>
      <c r="F59">
        <v>1</v>
      </c>
      <c r="G59">
        <v>19</v>
      </c>
      <c r="H59" s="31">
        <f>(C59+D59)/(C59+D59+E59)</f>
        <v>1</v>
      </c>
    </row>
    <row r="60" ht="15.75" thickBot="1"/>
    <row r="61" spans="1:38" ht="15.75" thickBot="1">
      <c r="A61" s="6" t="s">
        <v>144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ht="15.75" thickBot="1">
      <c r="A62" s="6" t="s">
        <v>28</v>
      </c>
      <c r="B62" s="6" t="s">
        <v>138</v>
      </c>
      <c r="C62" s="6" t="s">
        <v>66</v>
      </c>
      <c r="D62" s="6" t="s">
        <v>67</v>
      </c>
      <c r="E62" s="6" t="s">
        <v>68</v>
      </c>
      <c r="F62" s="6" t="s">
        <v>69</v>
      </c>
      <c r="G62" s="6" t="s">
        <v>60</v>
      </c>
      <c r="H62" s="28" t="s">
        <v>139</v>
      </c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ht="15">
      <c r="A63" t="s">
        <v>90</v>
      </c>
      <c r="B63">
        <v>1</v>
      </c>
      <c r="C63">
        <v>1</v>
      </c>
      <c r="D63">
        <v>0</v>
      </c>
      <c r="E63">
        <v>0</v>
      </c>
      <c r="F63">
        <v>0</v>
      </c>
      <c r="G63">
        <v>7</v>
      </c>
      <c r="H63" s="31">
        <f>(C63+D63)/(C63+D63+E63)</f>
        <v>1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8" ht="15">
      <c r="A64" t="s">
        <v>71</v>
      </c>
      <c r="B64">
        <v>1</v>
      </c>
      <c r="C64">
        <v>1</v>
      </c>
      <c r="D64">
        <v>2</v>
      </c>
      <c r="E64">
        <v>0</v>
      </c>
      <c r="F64">
        <v>0</v>
      </c>
      <c r="G64">
        <v>3</v>
      </c>
      <c r="H64" s="31">
        <f>(C64+D64)/(C64+D64+E64)</f>
        <v>1</v>
      </c>
    </row>
    <row r="65" spans="1:8" ht="15">
      <c r="A65" t="s">
        <v>129</v>
      </c>
      <c r="B65">
        <v>1</v>
      </c>
      <c r="C65">
        <v>0</v>
      </c>
      <c r="D65">
        <v>0</v>
      </c>
      <c r="E65">
        <v>0</v>
      </c>
      <c r="F65">
        <v>0</v>
      </c>
      <c r="G65">
        <v>2</v>
      </c>
      <c r="H65" s="31" t="e">
        <f>(C65+D65)/(C65+D65+E65)</f>
        <v>#DIV/0!</v>
      </c>
    </row>
    <row r="66" spans="1:8" ht="15">
      <c r="A66" t="s">
        <v>157</v>
      </c>
      <c r="B66">
        <v>2</v>
      </c>
      <c r="C66">
        <v>2</v>
      </c>
      <c r="D66">
        <v>1</v>
      </c>
      <c r="E66">
        <v>1</v>
      </c>
      <c r="F66">
        <v>0</v>
      </c>
      <c r="G66">
        <v>14</v>
      </c>
      <c r="H66" s="31">
        <f>(C66+D66)/(C66+D66+E66)</f>
        <v>0.75</v>
      </c>
    </row>
    <row r="67" ht="15.75" thickBot="1"/>
    <row r="68" ht="15.75" thickBot="1">
      <c r="A68" s="6" t="s">
        <v>145</v>
      </c>
    </row>
    <row r="69" spans="1:8" ht="15.75" thickBot="1">
      <c r="A69" s="6" t="s">
        <v>28</v>
      </c>
      <c r="B69" s="6" t="s">
        <v>138</v>
      </c>
      <c r="C69" s="6" t="s">
        <v>66</v>
      </c>
      <c r="D69" s="6" t="s">
        <v>67</v>
      </c>
      <c r="E69" s="6" t="s">
        <v>68</v>
      </c>
      <c r="F69" s="6" t="s">
        <v>69</v>
      </c>
      <c r="G69" s="6" t="s">
        <v>60</v>
      </c>
      <c r="H69" s="28" t="s">
        <v>139</v>
      </c>
    </row>
    <row r="70" spans="1:8" ht="15">
      <c r="A70" t="s">
        <v>71</v>
      </c>
      <c r="B70">
        <v>1</v>
      </c>
      <c r="C70">
        <v>1</v>
      </c>
      <c r="D70">
        <v>0</v>
      </c>
      <c r="E70">
        <v>0</v>
      </c>
      <c r="F70">
        <v>0</v>
      </c>
      <c r="G70">
        <v>2</v>
      </c>
      <c r="H70" s="31">
        <f>(C70+D70)/(C70+D70+E70)</f>
        <v>1</v>
      </c>
    </row>
    <row r="71" spans="1:35" ht="15">
      <c r="A71" s="13" t="s">
        <v>91</v>
      </c>
      <c r="B71">
        <v>2</v>
      </c>
      <c r="C71">
        <v>2</v>
      </c>
      <c r="D71">
        <v>5</v>
      </c>
      <c r="E71">
        <v>1</v>
      </c>
      <c r="F71">
        <v>2</v>
      </c>
      <c r="G71">
        <v>12</v>
      </c>
      <c r="H71" s="31">
        <f>(C71+D71)/(C71+D71+E71)</f>
        <v>0.875</v>
      </c>
      <c r="AC71" s="13"/>
      <c r="AD71" s="13"/>
      <c r="AE71" s="13"/>
      <c r="AF71" s="13"/>
      <c r="AG71" s="13"/>
      <c r="AH71" s="13"/>
      <c r="AI71" s="13"/>
    </row>
    <row r="72" spans="1:38" ht="15">
      <c r="A72" s="13" t="s">
        <v>99</v>
      </c>
      <c r="B72">
        <v>2</v>
      </c>
      <c r="C72">
        <v>1</v>
      </c>
      <c r="D72">
        <v>6</v>
      </c>
      <c r="E72">
        <v>0</v>
      </c>
      <c r="F72">
        <v>0</v>
      </c>
      <c r="G72">
        <v>12</v>
      </c>
      <c r="H72" s="31">
        <f>(C72+D72)/(C72+D72+E72)</f>
        <v>1</v>
      </c>
      <c r="AJ72" s="13"/>
      <c r="AK72" s="13"/>
      <c r="AL72" s="13"/>
    </row>
    <row r="73" spans="29:38" ht="15.75" thickBot="1"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ht="15.75" thickBot="1">
      <c r="A74" s="6" t="s">
        <v>146</v>
      </c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ht="15.75" thickBot="1">
      <c r="A75" s="6" t="s">
        <v>28</v>
      </c>
      <c r="B75" s="6" t="s">
        <v>138</v>
      </c>
      <c r="C75" s="6" t="s">
        <v>66</v>
      </c>
      <c r="D75" s="6" t="s">
        <v>67</v>
      </c>
      <c r="E75" s="6" t="s">
        <v>68</v>
      </c>
      <c r="F75" s="6" t="s">
        <v>69</v>
      </c>
      <c r="G75" s="6" t="s">
        <v>60</v>
      </c>
      <c r="H75" s="28" t="s">
        <v>139</v>
      </c>
      <c r="AJ75" s="13"/>
      <c r="AK75" s="13"/>
      <c r="AL75" s="13"/>
    </row>
    <row r="76" spans="1:38" ht="15">
      <c r="A76" s="13" t="s">
        <v>90</v>
      </c>
      <c r="B76" s="13">
        <v>7</v>
      </c>
      <c r="C76" s="13">
        <v>1</v>
      </c>
      <c r="D76" s="13">
        <v>0</v>
      </c>
      <c r="E76" s="13">
        <v>0</v>
      </c>
      <c r="F76" s="13">
        <v>0</v>
      </c>
      <c r="G76" s="13">
        <v>7</v>
      </c>
      <c r="H76" s="31">
        <f>(C76+D76)/(C76+D76+E76)</f>
        <v>1</v>
      </c>
      <c r="AJ76" s="13"/>
      <c r="AK76" s="13"/>
      <c r="AL76" s="13"/>
    </row>
    <row r="77" spans="1:38" ht="15">
      <c r="A77" s="13" t="s">
        <v>91</v>
      </c>
      <c r="B77" s="13">
        <v>7</v>
      </c>
      <c r="C77" s="13">
        <v>1</v>
      </c>
      <c r="D77" s="13">
        <v>0</v>
      </c>
      <c r="E77" s="13">
        <v>0</v>
      </c>
      <c r="F77" s="13">
        <v>0</v>
      </c>
      <c r="G77" s="13">
        <v>7</v>
      </c>
      <c r="H77" s="31">
        <f>(C77+D77)/(C77+D77+E77)</f>
        <v>1</v>
      </c>
      <c r="AJ77" s="13"/>
      <c r="AK77" s="13"/>
      <c r="AL77" s="13"/>
    </row>
    <row r="78" spans="1:38" ht="15">
      <c r="A78" s="13" t="s">
        <v>132</v>
      </c>
      <c r="B78" s="13">
        <v>7</v>
      </c>
      <c r="C78" s="13">
        <v>0</v>
      </c>
      <c r="D78" s="13">
        <v>0</v>
      </c>
      <c r="E78" s="13">
        <v>0</v>
      </c>
      <c r="F78" s="13">
        <v>0</v>
      </c>
      <c r="G78" s="13">
        <v>5</v>
      </c>
      <c r="H78" s="31" t="e">
        <f>(C78+D78)/(C78+D78+E78)</f>
        <v>#DIV/0!</v>
      </c>
      <c r="AJ78" s="13"/>
      <c r="AK78" s="13"/>
      <c r="AL78" s="13"/>
    </row>
    <row r="79" spans="1:38" ht="15">
      <c r="A79" s="10" t="s">
        <v>128</v>
      </c>
      <c r="B79" s="13">
        <v>7</v>
      </c>
      <c r="C79" s="13">
        <v>0</v>
      </c>
      <c r="D79" s="13">
        <v>0</v>
      </c>
      <c r="E79" s="13">
        <v>0</v>
      </c>
      <c r="F79" s="13">
        <v>0</v>
      </c>
      <c r="G79" s="13">
        <v>3</v>
      </c>
      <c r="H79" s="31" t="e">
        <f>(C79+D79)/(C79+D79+E79)</f>
        <v>#DIV/0!</v>
      </c>
      <c r="AJ79" s="13"/>
      <c r="AK79" s="13"/>
      <c r="AL79" s="13"/>
    </row>
    <row r="80" spans="1:38" ht="15">
      <c r="A80" s="13" t="s">
        <v>127</v>
      </c>
      <c r="B80" s="13">
        <v>7</v>
      </c>
      <c r="C80" s="13">
        <v>1</v>
      </c>
      <c r="D80" s="13">
        <v>1</v>
      </c>
      <c r="E80" s="13">
        <v>0</v>
      </c>
      <c r="F80" s="13">
        <v>1</v>
      </c>
      <c r="G80" s="13">
        <v>4</v>
      </c>
      <c r="H80" s="31">
        <f>(C80+D80)/(C80+D80+E80)</f>
        <v>1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29:38" ht="15.75" thickBot="1"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ht="15.75" thickBot="1">
      <c r="A82" s="6" t="s">
        <v>147</v>
      </c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.75" thickBot="1">
      <c r="A83" s="6" t="s">
        <v>28</v>
      </c>
      <c r="B83" s="6" t="s">
        <v>138</v>
      </c>
      <c r="C83" s="6" t="s">
        <v>66</v>
      </c>
      <c r="D83" s="6" t="s">
        <v>67</v>
      </c>
      <c r="E83" s="6" t="s">
        <v>68</v>
      </c>
      <c r="F83" s="6" t="s">
        <v>69</v>
      </c>
      <c r="G83" s="6" t="s">
        <v>60</v>
      </c>
      <c r="H83" s="28" t="s">
        <v>139</v>
      </c>
      <c r="AK83" s="13"/>
      <c r="AL83" s="13"/>
    </row>
    <row r="84" spans="1:38" ht="15">
      <c r="A84" s="13" t="s">
        <v>71</v>
      </c>
      <c r="B84">
        <v>3</v>
      </c>
      <c r="C84">
        <v>1</v>
      </c>
      <c r="D84">
        <v>0</v>
      </c>
      <c r="E84">
        <v>0</v>
      </c>
      <c r="F84">
        <v>0</v>
      </c>
      <c r="G84">
        <v>14</v>
      </c>
      <c r="H84" s="31">
        <f>(C84+D84)/(C84+D84+E84)</f>
        <v>1</v>
      </c>
      <c r="AK84" s="13"/>
      <c r="AL84" s="13"/>
    </row>
    <row r="85" spans="1:38" ht="15">
      <c r="A85" s="13" t="s">
        <v>99</v>
      </c>
      <c r="B85" s="13">
        <v>1</v>
      </c>
      <c r="C85" s="13">
        <v>0</v>
      </c>
      <c r="D85" s="13">
        <v>0</v>
      </c>
      <c r="E85" s="13">
        <v>0</v>
      </c>
      <c r="F85" s="13">
        <v>0</v>
      </c>
      <c r="G85" s="13">
        <v>3</v>
      </c>
      <c r="H85" s="31" t="e">
        <f>(C85+D85)/(C85+D85+E85)</f>
        <v>#DIV/0!</v>
      </c>
      <c r="AK85" s="13"/>
      <c r="AL85" s="13"/>
    </row>
    <row r="86" spans="1:38" ht="15">
      <c r="A86" s="13" t="s">
        <v>126</v>
      </c>
      <c r="B86" s="13">
        <v>1</v>
      </c>
      <c r="C86" s="13">
        <v>1</v>
      </c>
      <c r="D86" s="13">
        <v>0</v>
      </c>
      <c r="E86" s="13">
        <v>0</v>
      </c>
      <c r="F86" s="13">
        <v>0</v>
      </c>
      <c r="G86" s="13">
        <v>5</v>
      </c>
      <c r="H86" s="31">
        <f>(C86+D86)/(C86+D86+E86)</f>
        <v>1</v>
      </c>
      <c r="AJ86" s="13"/>
      <c r="AK86" s="13"/>
      <c r="AL86" s="13"/>
    </row>
    <row r="87" spans="1:38" ht="15">
      <c r="A87" s="10" t="s">
        <v>133</v>
      </c>
      <c r="B87" s="13">
        <v>1</v>
      </c>
      <c r="C87" s="13">
        <v>0</v>
      </c>
      <c r="D87" s="13">
        <v>0</v>
      </c>
      <c r="E87" s="13">
        <v>0</v>
      </c>
      <c r="F87" s="13">
        <v>0</v>
      </c>
      <c r="G87" s="13">
        <v>4</v>
      </c>
      <c r="H87" s="31" t="e">
        <f>(C87+D87)/(C87+D87+E87)</f>
        <v>#DIV/0!</v>
      </c>
      <c r="AJ87" s="13"/>
      <c r="AK87" s="13"/>
      <c r="AL87" s="13"/>
    </row>
    <row r="88" spans="36:38" ht="15.75" thickBot="1">
      <c r="AJ88" s="13"/>
      <c r="AK88" s="13"/>
      <c r="AL88" s="13"/>
    </row>
    <row r="89" spans="1:38" ht="15.75" thickBot="1">
      <c r="A89" s="6" t="s">
        <v>148</v>
      </c>
      <c r="AJ89" s="13"/>
      <c r="AK89" s="13"/>
      <c r="AL89" s="13"/>
    </row>
    <row r="90" spans="1:38" ht="15.75" thickBot="1">
      <c r="A90" s="17" t="s">
        <v>28</v>
      </c>
      <c r="B90" s="6" t="s">
        <v>138</v>
      </c>
      <c r="C90" s="6" t="s">
        <v>66</v>
      </c>
      <c r="D90" s="6" t="s">
        <v>67</v>
      </c>
      <c r="E90" s="6" t="s">
        <v>68</v>
      </c>
      <c r="F90" s="6" t="s">
        <v>69</v>
      </c>
      <c r="G90" s="6" t="s">
        <v>60</v>
      </c>
      <c r="H90" s="28" t="s">
        <v>139</v>
      </c>
      <c r="AJ90" s="13"/>
      <c r="AK90" s="13"/>
      <c r="AL90" s="13"/>
    </row>
    <row r="91" spans="1:38" ht="15">
      <c r="A91" s="13" t="s">
        <v>158</v>
      </c>
      <c r="B91" s="13">
        <v>1</v>
      </c>
      <c r="C91" s="13">
        <v>0</v>
      </c>
      <c r="D91" s="13">
        <v>0</v>
      </c>
      <c r="E91" s="13">
        <v>0</v>
      </c>
      <c r="F91" s="13">
        <v>0</v>
      </c>
      <c r="G91" s="13">
        <v>3</v>
      </c>
      <c r="H91" s="31" t="e">
        <f>(C91+D91)/(C91+D91+E91)</f>
        <v>#DIV/0!</v>
      </c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1:38" ht="15">
      <c r="A92" s="13" t="s">
        <v>127</v>
      </c>
      <c r="B92" s="13">
        <v>1</v>
      </c>
      <c r="C92" s="13">
        <v>0</v>
      </c>
      <c r="D92" s="13">
        <v>0</v>
      </c>
      <c r="E92" s="13">
        <v>0</v>
      </c>
      <c r="F92" s="13">
        <v>0</v>
      </c>
      <c r="G92" s="13">
        <v>1</v>
      </c>
      <c r="H92" s="31" t="e">
        <f>(C92+D92)/(C92+D92+E92)</f>
        <v>#DIV/0!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</row>
    <row r="93" spans="1:8" ht="15">
      <c r="A93" s="13" t="s">
        <v>126</v>
      </c>
      <c r="B93" s="13">
        <v>1</v>
      </c>
      <c r="C93" s="13">
        <v>0</v>
      </c>
      <c r="D93" s="13">
        <v>0</v>
      </c>
      <c r="E93" s="13">
        <v>0</v>
      </c>
      <c r="F93" s="13">
        <v>0</v>
      </c>
      <c r="G93" s="13">
        <v>7</v>
      </c>
      <c r="H93" s="31" t="e">
        <f>(C93+D93)/(C93+D93+E93)</f>
        <v>#DIV/0!</v>
      </c>
    </row>
    <row r="94" spans="1:8" ht="15">
      <c r="A94" t="s">
        <v>131</v>
      </c>
      <c r="B94" s="13">
        <v>1</v>
      </c>
      <c r="C94" s="13">
        <v>1</v>
      </c>
      <c r="D94" s="13">
        <v>0</v>
      </c>
      <c r="E94" s="13">
        <v>0</v>
      </c>
      <c r="F94" s="13">
        <v>0</v>
      </c>
      <c r="G94" s="13">
        <v>7</v>
      </c>
      <c r="H94" s="31">
        <f>(C94+D94)/(C94+D94+E94)</f>
        <v>1</v>
      </c>
    </row>
    <row r="95" spans="1:8" ht="15">
      <c r="A95" s="13" t="s">
        <v>133</v>
      </c>
      <c r="B95" s="13">
        <v>2</v>
      </c>
      <c r="C95" s="13">
        <v>0</v>
      </c>
      <c r="D95" s="13">
        <v>0</v>
      </c>
      <c r="E95" s="13">
        <v>0</v>
      </c>
      <c r="F95" s="13">
        <v>0</v>
      </c>
      <c r="G95" s="13">
        <v>8</v>
      </c>
      <c r="H95" s="31" t="e">
        <f>(C95+D95)/(C95+D95+E95)</f>
        <v>#DIV/0!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4"/>
  <sheetViews>
    <sheetView zoomScalePageLayoutView="0" workbookViewId="0" topLeftCell="A13">
      <selection activeCell="A32" sqref="A32:AB37"/>
    </sheetView>
  </sheetViews>
  <sheetFormatPr defaultColWidth="11.28125" defaultRowHeight="15"/>
  <cols>
    <col min="1" max="1" width="18.421875" style="0" bestFit="1" customWidth="1"/>
    <col min="2" max="2" width="7.28125" style="0" bestFit="1" customWidth="1"/>
    <col min="3" max="3" width="7.7109375" style="0" bestFit="1" customWidth="1"/>
    <col min="4" max="5" width="4.00390625" style="0" bestFit="1" customWidth="1"/>
    <col min="6" max="6" width="3.421875" style="0" bestFit="1" customWidth="1"/>
    <col min="7" max="7" width="7.00390625" style="0" bestFit="1" customWidth="1"/>
    <col min="8" max="8" width="5.7109375" style="0" bestFit="1" customWidth="1"/>
    <col min="9" max="9" width="3.28125" style="0" bestFit="1" customWidth="1"/>
    <col min="10" max="10" width="5.00390625" style="0" bestFit="1" customWidth="1"/>
    <col min="11" max="11" width="4.57421875" style="0" bestFit="1" customWidth="1"/>
    <col min="12" max="12" width="4.00390625" style="0" bestFit="1" customWidth="1"/>
    <col min="13" max="13" width="6.5742187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7.7109375" style="0" bestFit="1" customWidth="1"/>
    <col min="25" max="25" width="3.0039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  <col min="29" max="29" width="18.421875" style="0" bestFit="1" customWidth="1"/>
    <col min="30" max="30" width="9.421875" style="0" bestFit="1" customWidth="1"/>
    <col min="31" max="31" width="3.421875" style="0" bestFit="1" customWidth="1"/>
    <col min="32" max="32" width="2.421875" style="0" bestFit="1" customWidth="1"/>
    <col min="33" max="33" width="2.00390625" style="0" bestFit="1" customWidth="1"/>
    <col min="34" max="34" width="3.421875" style="0" bestFit="1" customWidth="1"/>
    <col min="35" max="35" width="5.00390625" style="0" bestFit="1" customWidth="1"/>
    <col min="36" max="38" width="3.28125" style="0" bestFit="1" customWidth="1"/>
  </cols>
  <sheetData>
    <row r="1" ht="15">
      <c r="A1" s="5" t="s">
        <v>73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95</v>
      </c>
      <c r="B4">
        <v>4</v>
      </c>
      <c r="C4" s="7">
        <f aca="true" t="shared" si="0" ref="C4:C27">(G4/E4)</f>
        <v>0.4</v>
      </c>
      <c r="D4">
        <v>18</v>
      </c>
      <c r="E4">
        <v>15</v>
      </c>
      <c r="F4">
        <v>6</v>
      </c>
      <c r="G4">
        <v>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>
        <v>1</v>
      </c>
      <c r="Q4">
        <v>0</v>
      </c>
      <c r="R4">
        <v>6</v>
      </c>
      <c r="S4">
        <v>0</v>
      </c>
      <c r="T4">
        <v>4</v>
      </c>
      <c r="U4">
        <v>1</v>
      </c>
      <c r="V4" s="7">
        <f aca="true" t="shared" si="1" ref="V4:V15">((J4*4)+(I4*3)+(H4*2)+(G4-J4-I4-H4)*1)/E4</f>
        <v>0.4</v>
      </c>
      <c r="W4" s="7">
        <f aca="true" t="shared" si="2" ref="W4:W27">(G4+N4+P4)/(D4-L4)</f>
        <v>0.5</v>
      </c>
      <c r="X4" s="7">
        <f aca="true" t="shared" si="3" ref="X4:X27">V4+W4</f>
        <v>0.9</v>
      </c>
    </row>
    <row r="5" spans="1:24" ht="15">
      <c r="A5" t="s">
        <v>77</v>
      </c>
      <c r="B5">
        <v>4</v>
      </c>
      <c r="C5" s="7">
        <f t="shared" si="0"/>
        <v>0.42857142857142855</v>
      </c>
      <c r="D5">
        <v>17</v>
      </c>
      <c r="E5">
        <v>14</v>
      </c>
      <c r="F5">
        <v>7</v>
      </c>
      <c r="G5">
        <v>6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</v>
      </c>
      <c r="O5">
        <v>0</v>
      </c>
      <c r="P5">
        <v>0</v>
      </c>
      <c r="Q5">
        <v>0</v>
      </c>
      <c r="R5">
        <v>2</v>
      </c>
      <c r="S5">
        <v>0</v>
      </c>
      <c r="T5">
        <v>1</v>
      </c>
      <c r="U5">
        <v>3</v>
      </c>
      <c r="V5" s="7">
        <f t="shared" si="1"/>
        <v>0.42857142857142855</v>
      </c>
      <c r="W5" s="7">
        <f t="shared" si="2"/>
        <v>0.5294117647058824</v>
      </c>
      <c r="X5" s="7">
        <f t="shared" si="3"/>
        <v>0.9579831932773109</v>
      </c>
    </row>
    <row r="6" spans="1:24" ht="15">
      <c r="A6" t="s">
        <v>106</v>
      </c>
      <c r="B6">
        <v>4</v>
      </c>
      <c r="C6" s="7">
        <f t="shared" si="0"/>
        <v>0.14285714285714285</v>
      </c>
      <c r="D6">
        <v>12</v>
      </c>
      <c r="E6">
        <v>7</v>
      </c>
      <c r="F6">
        <v>3</v>
      </c>
      <c r="G6">
        <v>1</v>
      </c>
      <c r="H6">
        <v>0</v>
      </c>
      <c r="I6">
        <v>0</v>
      </c>
      <c r="J6">
        <v>0</v>
      </c>
      <c r="K6">
        <v>0</v>
      </c>
      <c r="L6">
        <v>1</v>
      </c>
      <c r="M6">
        <v>1</v>
      </c>
      <c r="N6">
        <v>2</v>
      </c>
      <c r="O6">
        <v>0</v>
      </c>
      <c r="P6">
        <v>1</v>
      </c>
      <c r="Q6">
        <v>0</v>
      </c>
      <c r="R6">
        <v>0</v>
      </c>
      <c r="S6">
        <v>0</v>
      </c>
      <c r="T6">
        <v>2</v>
      </c>
      <c r="U6">
        <v>4</v>
      </c>
      <c r="V6" s="7">
        <f t="shared" si="1"/>
        <v>0.14285714285714285</v>
      </c>
      <c r="W6" s="7">
        <f t="shared" si="2"/>
        <v>0.36363636363636365</v>
      </c>
      <c r="X6" s="7">
        <f t="shared" si="3"/>
        <v>0.5064935064935066</v>
      </c>
    </row>
    <row r="7" spans="1:24" ht="15">
      <c r="A7" s="10" t="s">
        <v>103</v>
      </c>
      <c r="B7">
        <v>3</v>
      </c>
      <c r="C7" s="7">
        <f t="shared" si="0"/>
        <v>0.3333333333333333</v>
      </c>
      <c r="D7">
        <v>11</v>
      </c>
      <c r="E7">
        <v>9</v>
      </c>
      <c r="F7">
        <v>3</v>
      </c>
      <c r="G7">
        <v>3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2</v>
      </c>
      <c r="S7">
        <v>0</v>
      </c>
      <c r="T7">
        <v>1</v>
      </c>
      <c r="U7">
        <v>2</v>
      </c>
      <c r="V7" s="7">
        <f t="shared" si="1"/>
        <v>0.6666666666666666</v>
      </c>
      <c r="W7" s="7">
        <f t="shared" si="2"/>
        <v>0.45454545454545453</v>
      </c>
      <c r="X7" s="7">
        <f t="shared" si="3"/>
        <v>1.121212121212121</v>
      </c>
    </row>
    <row r="8" spans="1:24" ht="15">
      <c r="A8" t="s">
        <v>76</v>
      </c>
      <c r="B8">
        <v>3</v>
      </c>
      <c r="C8" s="7">
        <f t="shared" si="0"/>
        <v>0.2857142857142857</v>
      </c>
      <c r="D8">
        <v>9</v>
      </c>
      <c r="E8">
        <v>7</v>
      </c>
      <c r="F8">
        <v>2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1</v>
      </c>
      <c r="Q8">
        <v>0</v>
      </c>
      <c r="R8">
        <v>2</v>
      </c>
      <c r="S8">
        <v>1</v>
      </c>
      <c r="T8">
        <v>0</v>
      </c>
      <c r="U8">
        <v>1</v>
      </c>
      <c r="V8" s="7">
        <f t="shared" si="1"/>
        <v>0.2857142857142857</v>
      </c>
      <c r="W8" s="7">
        <f t="shared" si="2"/>
        <v>0.4444444444444444</v>
      </c>
      <c r="X8" s="7">
        <f t="shared" si="3"/>
        <v>0.7301587301587301</v>
      </c>
    </row>
    <row r="9" spans="1:24" ht="15">
      <c r="A9" t="s">
        <v>111</v>
      </c>
      <c r="B9">
        <v>3</v>
      </c>
      <c r="C9" s="7">
        <f t="shared" si="0"/>
        <v>0.3333333333333333</v>
      </c>
      <c r="D9">
        <v>9</v>
      </c>
      <c r="E9">
        <v>9</v>
      </c>
      <c r="F9">
        <v>3</v>
      </c>
      <c r="G9">
        <v>3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1</v>
      </c>
      <c r="V9" s="7">
        <f t="shared" si="1"/>
        <v>0.4444444444444444</v>
      </c>
      <c r="W9" s="7">
        <f t="shared" si="2"/>
        <v>0.3333333333333333</v>
      </c>
      <c r="X9" s="7">
        <f t="shared" si="3"/>
        <v>0.7777777777777777</v>
      </c>
    </row>
    <row r="10" spans="1:24" ht="15">
      <c r="A10" s="26" t="s">
        <v>81</v>
      </c>
      <c r="B10">
        <v>3</v>
      </c>
      <c r="C10" s="7">
        <f t="shared" si="0"/>
        <v>0</v>
      </c>
      <c r="D10">
        <v>8</v>
      </c>
      <c r="E10">
        <v>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2</v>
      </c>
      <c r="Q10">
        <v>0</v>
      </c>
      <c r="R10">
        <v>0</v>
      </c>
      <c r="S10">
        <v>0</v>
      </c>
      <c r="T10">
        <v>5</v>
      </c>
      <c r="U10">
        <v>0</v>
      </c>
      <c r="V10" s="7">
        <f t="shared" si="1"/>
        <v>0</v>
      </c>
      <c r="W10" s="7">
        <f t="shared" si="2"/>
        <v>0.25</v>
      </c>
      <c r="X10" s="7">
        <f t="shared" si="3"/>
        <v>0.25</v>
      </c>
    </row>
    <row r="11" spans="1:24" ht="15">
      <c r="A11" t="s">
        <v>113</v>
      </c>
      <c r="B11">
        <v>2</v>
      </c>
      <c r="C11" s="7">
        <f t="shared" si="0"/>
        <v>0.5</v>
      </c>
      <c r="D11">
        <v>7</v>
      </c>
      <c r="E11">
        <v>6</v>
      </c>
      <c r="F11">
        <v>3</v>
      </c>
      <c r="G11">
        <v>3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1</v>
      </c>
      <c r="U11">
        <v>5</v>
      </c>
      <c r="V11" s="7">
        <f t="shared" si="1"/>
        <v>1</v>
      </c>
      <c r="W11" s="7">
        <f t="shared" si="2"/>
        <v>0.5714285714285714</v>
      </c>
      <c r="X11" s="7">
        <f t="shared" si="3"/>
        <v>1.5714285714285714</v>
      </c>
    </row>
    <row r="12" spans="1:24" ht="15">
      <c r="A12" t="s">
        <v>112</v>
      </c>
      <c r="B12">
        <v>3</v>
      </c>
      <c r="C12" s="7">
        <f t="shared" si="0"/>
        <v>0.2</v>
      </c>
      <c r="D12">
        <v>7</v>
      </c>
      <c r="E12">
        <v>5</v>
      </c>
      <c r="F12">
        <v>2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4</v>
      </c>
      <c r="U12">
        <v>0</v>
      </c>
      <c r="V12" s="7">
        <f t="shared" si="1"/>
        <v>0.2</v>
      </c>
      <c r="W12" s="7">
        <f t="shared" si="2"/>
        <v>0.42857142857142855</v>
      </c>
      <c r="X12" s="7">
        <f t="shared" si="3"/>
        <v>0.6285714285714286</v>
      </c>
    </row>
    <row r="13" spans="1:24" ht="15">
      <c r="A13" t="s">
        <v>149</v>
      </c>
      <c r="B13">
        <v>1</v>
      </c>
      <c r="C13" s="7">
        <f t="shared" si="0"/>
        <v>0.4</v>
      </c>
      <c r="D13">
        <v>6</v>
      </c>
      <c r="E13">
        <v>5</v>
      </c>
      <c r="F13">
        <v>2</v>
      </c>
      <c r="G13">
        <v>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3</v>
      </c>
      <c r="U13">
        <v>0</v>
      </c>
      <c r="V13" s="7">
        <f t="shared" si="1"/>
        <v>0.4</v>
      </c>
      <c r="W13" s="7">
        <f t="shared" si="2"/>
        <v>0.5</v>
      </c>
      <c r="X13" s="7">
        <f t="shared" si="3"/>
        <v>0.9</v>
      </c>
    </row>
    <row r="14" spans="1:24" ht="15">
      <c r="A14" t="s">
        <v>114</v>
      </c>
      <c r="B14">
        <v>2</v>
      </c>
      <c r="C14" s="7">
        <f t="shared" si="0"/>
        <v>0.4</v>
      </c>
      <c r="D14">
        <v>6</v>
      </c>
      <c r="E14">
        <v>5</v>
      </c>
      <c r="F14">
        <v>1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 s="7">
        <f t="shared" si="1"/>
        <v>0.4</v>
      </c>
      <c r="W14" s="7">
        <f t="shared" si="2"/>
        <v>0.5</v>
      </c>
      <c r="X14" s="7">
        <f t="shared" si="3"/>
        <v>0.9</v>
      </c>
    </row>
    <row r="15" spans="1:24" ht="15">
      <c r="A15" t="s">
        <v>80</v>
      </c>
      <c r="B15">
        <v>1</v>
      </c>
      <c r="C15" s="7">
        <f t="shared" si="0"/>
        <v>0.2</v>
      </c>
      <c r="D15">
        <v>5</v>
      </c>
      <c r="E15">
        <v>5</v>
      </c>
      <c r="F15">
        <v>2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</v>
      </c>
      <c r="S15">
        <v>0</v>
      </c>
      <c r="T15">
        <v>1</v>
      </c>
      <c r="U15">
        <v>0</v>
      </c>
      <c r="V15" s="7">
        <f t="shared" si="1"/>
        <v>0.2</v>
      </c>
      <c r="W15" s="7">
        <f t="shared" si="2"/>
        <v>0.2</v>
      </c>
      <c r="X15" s="7">
        <f t="shared" si="3"/>
        <v>0.4</v>
      </c>
    </row>
    <row r="16" spans="1:24" ht="15">
      <c r="A16" t="s">
        <v>152</v>
      </c>
      <c r="B16">
        <v>1</v>
      </c>
      <c r="C16" s="7">
        <f t="shared" si="0"/>
        <v>0.5</v>
      </c>
      <c r="D16">
        <v>5</v>
      </c>
      <c r="E16">
        <v>4</v>
      </c>
      <c r="F16">
        <v>1</v>
      </c>
      <c r="G16">
        <v>2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 s="7">
        <v>0</v>
      </c>
      <c r="W16" s="7">
        <f t="shared" si="2"/>
        <v>0.6</v>
      </c>
      <c r="X16" s="7">
        <f t="shared" si="3"/>
        <v>0.6</v>
      </c>
    </row>
    <row r="17" spans="1:24" ht="15">
      <c r="A17" t="s">
        <v>105</v>
      </c>
      <c r="B17">
        <v>2</v>
      </c>
      <c r="C17" s="7">
        <f t="shared" si="0"/>
        <v>0.25</v>
      </c>
      <c r="D17">
        <v>4</v>
      </c>
      <c r="E17">
        <v>4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1</v>
      </c>
      <c r="T17">
        <v>2</v>
      </c>
      <c r="U17">
        <v>0</v>
      </c>
      <c r="V17" s="7">
        <f aca="true" t="shared" si="4" ref="V17:V27">((J17*4)+(I17*3)+(H17*2)+(G17-J17-I17-H17)*1)/E17</f>
        <v>0.25</v>
      </c>
      <c r="W17" s="7">
        <f t="shared" si="2"/>
        <v>0.25</v>
      </c>
      <c r="X17" s="7">
        <f t="shared" si="3"/>
        <v>0.5</v>
      </c>
    </row>
    <row r="18" spans="1:24" ht="15">
      <c r="A18" s="10" t="s">
        <v>78</v>
      </c>
      <c r="B18">
        <v>1</v>
      </c>
      <c r="C18" s="7">
        <f t="shared" si="0"/>
        <v>0.3333333333333333</v>
      </c>
      <c r="D18">
        <v>4</v>
      </c>
      <c r="E18">
        <v>3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 s="7">
        <f t="shared" si="4"/>
        <v>0.6666666666666666</v>
      </c>
      <c r="W18" s="7">
        <f t="shared" si="2"/>
        <v>0.5</v>
      </c>
      <c r="X18" s="7">
        <f t="shared" si="3"/>
        <v>1.1666666666666665</v>
      </c>
    </row>
    <row r="19" spans="1:24" ht="15">
      <c r="A19" t="s">
        <v>96</v>
      </c>
      <c r="B19">
        <v>1</v>
      </c>
      <c r="C19" s="7">
        <f t="shared" si="0"/>
        <v>0</v>
      </c>
      <c r="D19">
        <v>3</v>
      </c>
      <c r="E19">
        <v>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</v>
      </c>
      <c r="U19">
        <v>0</v>
      </c>
      <c r="V19" s="7">
        <f t="shared" si="4"/>
        <v>0</v>
      </c>
      <c r="W19" s="7">
        <f t="shared" si="2"/>
        <v>0</v>
      </c>
      <c r="X19" s="7">
        <f t="shared" si="3"/>
        <v>0</v>
      </c>
    </row>
    <row r="20" spans="1:24" ht="15">
      <c r="A20" s="10" t="s">
        <v>82</v>
      </c>
      <c r="B20">
        <v>2</v>
      </c>
      <c r="C20" s="7">
        <f t="shared" si="0"/>
        <v>0</v>
      </c>
      <c r="D20">
        <v>3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 s="7">
        <f t="shared" si="4"/>
        <v>0</v>
      </c>
      <c r="W20" s="7">
        <f t="shared" si="2"/>
        <v>0.6666666666666666</v>
      </c>
      <c r="X20" s="7">
        <f t="shared" si="3"/>
        <v>0.6666666666666666</v>
      </c>
    </row>
    <row r="21" spans="1:24" ht="15">
      <c r="A21" s="13" t="s">
        <v>115</v>
      </c>
      <c r="B21" s="13">
        <v>1</v>
      </c>
      <c r="C21" s="15">
        <f t="shared" si="0"/>
        <v>0.3333333333333333</v>
      </c>
      <c r="D21" s="13">
        <v>3</v>
      </c>
      <c r="E21" s="13">
        <v>3</v>
      </c>
      <c r="F21" s="13">
        <v>1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5">
        <f t="shared" si="4"/>
        <v>0.3333333333333333</v>
      </c>
      <c r="W21" s="15">
        <f t="shared" si="2"/>
        <v>0.3333333333333333</v>
      </c>
      <c r="X21" s="15">
        <f t="shared" si="3"/>
        <v>0.6666666666666666</v>
      </c>
    </row>
    <row r="22" spans="1:24" ht="15">
      <c r="A22" t="s">
        <v>153</v>
      </c>
      <c r="B22">
        <v>1</v>
      </c>
      <c r="C22" s="7">
        <f t="shared" si="0"/>
        <v>0.5</v>
      </c>
      <c r="D22">
        <v>3</v>
      </c>
      <c r="E22">
        <v>2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 s="7">
        <f t="shared" si="4"/>
        <v>0.5</v>
      </c>
      <c r="W22" s="7">
        <f t="shared" si="2"/>
        <v>0.6666666666666666</v>
      </c>
      <c r="X22" s="7">
        <f t="shared" si="3"/>
        <v>1.1666666666666665</v>
      </c>
    </row>
    <row r="23" spans="1:24" ht="15">
      <c r="A23" s="10" t="s">
        <v>102</v>
      </c>
      <c r="B23">
        <v>1</v>
      </c>
      <c r="C23" s="7">
        <f t="shared" si="0"/>
        <v>0</v>
      </c>
      <c r="D23">
        <v>2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s="7">
        <f t="shared" si="4"/>
        <v>0</v>
      </c>
      <c r="W23" s="7">
        <f t="shared" si="2"/>
        <v>0.5</v>
      </c>
      <c r="X23" s="7">
        <f t="shared" si="3"/>
        <v>0.5</v>
      </c>
    </row>
    <row r="24" spans="1:24" ht="15">
      <c r="A24" t="s">
        <v>151</v>
      </c>
      <c r="B24">
        <v>1</v>
      </c>
      <c r="C24" s="7" t="e">
        <f t="shared" si="0"/>
        <v>#DIV/0!</v>
      </c>
      <c r="D24">
        <v>2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1</v>
      </c>
      <c r="V24" s="7" t="e">
        <f t="shared" si="4"/>
        <v>#DIV/0!</v>
      </c>
      <c r="W24" s="7">
        <f t="shared" si="2"/>
        <v>1</v>
      </c>
      <c r="X24" s="7" t="e">
        <f t="shared" si="3"/>
        <v>#DIV/0!</v>
      </c>
    </row>
    <row r="25" spans="1:24" ht="15">
      <c r="A25" t="s">
        <v>155</v>
      </c>
      <c r="B25">
        <v>1</v>
      </c>
      <c r="C25" s="7">
        <f t="shared" si="0"/>
        <v>0</v>
      </c>
      <c r="D25">
        <v>2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1</v>
      </c>
      <c r="V25" s="7">
        <f t="shared" si="4"/>
        <v>0</v>
      </c>
      <c r="W25" s="7">
        <f t="shared" si="2"/>
        <v>0</v>
      </c>
      <c r="X25" s="7">
        <f t="shared" si="3"/>
        <v>0</v>
      </c>
    </row>
    <row r="26" spans="1:24" ht="15">
      <c r="A26" s="10" t="s">
        <v>79</v>
      </c>
      <c r="B26">
        <v>2</v>
      </c>
      <c r="C26" s="7">
        <f t="shared" si="0"/>
        <v>0</v>
      </c>
      <c r="D26">
        <v>2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s="7">
        <f t="shared" si="4"/>
        <v>0</v>
      </c>
      <c r="W26" s="7">
        <f t="shared" si="2"/>
        <v>0</v>
      </c>
      <c r="X26" s="7">
        <f t="shared" si="3"/>
        <v>0</v>
      </c>
    </row>
    <row r="27" spans="1:24" ht="15.75" thickBot="1">
      <c r="A27" s="8" t="s">
        <v>75</v>
      </c>
      <c r="B27" s="8">
        <v>1</v>
      </c>
      <c r="C27" s="9" t="e">
        <f t="shared" si="0"/>
        <v>#DIV/0!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9" t="e">
        <f t="shared" si="4"/>
        <v>#DIV/0!</v>
      </c>
      <c r="W27" s="9" t="e">
        <f t="shared" si="2"/>
        <v>#DIV/0!</v>
      </c>
      <c r="X27" s="9" t="e">
        <f t="shared" si="3"/>
        <v>#DIV/0!</v>
      </c>
    </row>
    <row r="28" spans="1:24" ht="15">
      <c r="A28" s="10" t="s">
        <v>52</v>
      </c>
      <c r="B28" s="10">
        <v>4</v>
      </c>
      <c r="C28" s="7">
        <f>(G28/E28)</f>
        <v>0.3050847457627119</v>
      </c>
      <c r="D28">
        <f aca="true" t="shared" si="5" ref="D28:U28">SUM(D4:D27)</f>
        <v>148</v>
      </c>
      <c r="E28">
        <f t="shared" si="5"/>
        <v>118</v>
      </c>
      <c r="F28">
        <f t="shared" si="5"/>
        <v>38</v>
      </c>
      <c r="G28">
        <f t="shared" si="5"/>
        <v>36</v>
      </c>
      <c r="H28">
        <f t="shared" si="5"/>
        <v>4</v>
      </c>
      <c r="I28">
        <f t="shared" si="5"/>
        <v>2</v>
      </c>
      <c r="J28">
        <f t="shared" si="5"/>
        <v>0</v>
      </c>
      <c r="K28">
        <f t="shared" si="5"/>
        <v>2</v>
      </c>
      <c r="L28">
        <f t="shared" si="5"/>
        <v>1</v>
      </c>
      <c r="M28">
        <f t="shared" si="5"/>
        <v>1</v>
      </c>
      <c r="N28">
        <f t="shared" si="5"/>
        <v>20</v>
      </c>
      <c r="O28">
        <f t="shared" si="5"/>
        <v>0</v>
      </c>
      <c r="P28">
        <f t="shared" si="5"/>
        <v>8</v>
      </c>
      <c r="Q28">
        <f t="shared" si="5"/>
        <v>0</v>
      </c>
      <c r="R28">
        <f t="shared" si="5"/>
        <v>17</v>
      </c>
      <c r="S28">
        <f t="shared" si="5"/>
        <v>2</v>
      </c>
      <c r="T28">
        <f t="shared" si="5"/>
        <v>30</v>
      </c>
      <c r="U28">
        <f t="shared" si="5"/>
        <v>22</v>
      </c>
      <c r="V28" s="7">
        <f>((J28*4)+(I28*3)+(H28*2)+(G28-J28-I28-H28)*1)/E28</f>
        <v>0.3728813559322034</v>
      </c>
      <c r="W28" s="7">
        <f>(G28+N28+P28)/(D28-L28)</f>
        <v>0.43537414965986393</v>
      </c>
      <c r="X28" s="7">
        <f>V28+W28</f>
        <v>0.8082555055920673</v>
      </c>
    </row>
    <row r="30" ht="15.75" thickBot="1">
      <c r="A30" t="s">
        <v>24</v>
      </c>
    </row>
    <row r="31" spans="1:28" ht="15.75" thickBot="1">
      <c r="A31" s="17" t="s">
        <v>28</v>
      </c>
      <c r="B31" s="6" t="s">
        <v>53</v>
      </c>
      <c r="C31" s="6" t="s">
        <v>29</v>
      </c>
      <c r="D31" s="6" t="s">
        <v>54</v>
      </c>
      <c r="E31" s="6" t="s">
        <v>55</v>
      </c>
      <c r="F31" s="6" t="s">
        <v>56</v>
      </c>
      <c r="G31" s="6" t="s">
        <v>57</v>
      </c>
      <c r="H31" s="6" t="s">
        <v>58</v>
      </c>
      <c r="I31" s="6" t="s">
        <v>59</v>
      </c>
      <c r="J31" s="6" t="s">
        <v>60</v>
      </c>
      <c r="K31" s="6" t="s">
        <v>31</v>
      </c>
      <c r="L31" s="6" t="s">
        <v>32</v>
      </c>
      <c r="M31" s="6" t="s">
        <v>33</v>
      </c>
      <c r="N31" s="6" t="s">
        <v>61</v>
      </c>
      <c r="O31" s="6" t="s">
        <v>34</v>
      </c>
      <c r="P31" s="6" t="s">
        <v>35</v>
      </c>
      <c r="Q31" s="6" t="s">
        <v>36</v>
      </c>
      <c r="R31" s="6" t="s">
        <v>37</v>
      </c>
      <c r="S31" s="6" t="s">
        <v>39</v>
      </c>
      <c r="T31" s="6" t="s">
        <v>40</v>
      </c>
      <c r="U31" s="6" t="s">
        <v>41</v>
      </c>
      <c r="V31" s="6" t="s">
        <v>42</v>
      </c>
      <c r="W31" s="6" t="s">
        <v>43</v>
      </c>
      <c r="X31" s="6" t="s">
        <v>44</v>
      </c>
      <c r="Y31" s="6" t="s">
        <v>47</v>
      </c>
      <c r="Z31" s="6" t="s">
        <v>62</v>
      </c>
      <c r="AA31" s="6" t="s">
        <v>63</v>
      </c>
      <c r="AB31" s="18" t="s">
        <v>64</v>
      </c>
    </row>
    <row r="32" spans="1:28" ht="15">
      <c r="A32" s="10" t="s">
        <v>76</v>
      </c>
      <c r="B32" s="14">
        <f aca="true" t="shared" si="6" ref="B32:B38">7*(N32/J32)</f>
        <v>2.333333333333333</v>
      </c>
      <c r="C32" s="13">
        <v>3</v>
      </c>
      <c r="D32" s="13">
        <v>2</v>
      </c>
      <c r="E32" s="13">
        <v>0</v>
      </c>
      <c r="F32" s="10">
        <v>0</v>
      </c>
      <c r="G32" s="13" t="s">
        <v>23</v>
      </c>
      <c r="H32" s="10">
        <v>0</v>
      </c>
      <c r="I32" s="10">
        <v>0</v>
      </c>
      <c r="J32" s="10">
        <v>12</v>
      </c>
      <c r="K32" s="10">
        <v>56</v>
      </c>
      <c r="L32" s="10">
        <v>52</v>
      </c>
      <c r="M32" s="10">
        <v>10</v>
      </c>
      <c r="N32" s="10">
        <v>4</v>
      </c>
      <c r="O32" s="10">
        <v>13</v>
      </c>
      <c r="P32" s="10">
        <v>3</v>
      </c>
      <c r="Q32" s="10">
        <v>0</v>
      </c>
      <c r="R32" s="10">
        <v>0</v>
      </c>
      <c r="S32" s="10">
        <v>0</v>
      </c>
      <c r="T32" s="10">
        <v>1</v>
      </c>
      <c r="U32" s="10">
        <v>3</v>
      </c>
      <c r="V32" s="10">
        <v>0</v>
      </c>
      <c r="W32" s="10">
        <v>0</v>
      </c>
      <c r="X32" s="10">
        <v>0</v>
      </c>
      <c r="Y32" s="10">
        <v>13</v>
      </c>
      <c r="Z32" s="10">
        <v>1</v>
      </c>
      <c r="AA32" s="10">
        <v>0</v>
      </c>
      <c r="AB32" s="15">
        <f aca="true" t="shared" si="7" ref="AB32:AB38">O32/L32</f>
        <v>0.25</v>
      </c>
    </row>
    <row r="33" spans="1:28" ht="15">
      <c r="A33" s="13" t="s">
        <v>95</v>
      </c>
      <c r="B33" s="14">
        <f t="shared" si="6"/>
        <v>12.25</v>
      </c>
      <c r="C33" s="13">
        <v>2</v>
      </c>
      <c r="D33" s="13">
        <v>1</v>
      </c>
      <c r="E33" s="13">
        <v>0</v>
      </c>
      <c r="F33" s="13">
        <v>0</v>
      </c>
      <c r="G33" s="13" t="s">
        <v>65</v>
      </c>
      <c r="H33" s="13">
        <v>0</v>
      </c>
      <c r="I33" s="13">
        <v>0</v>
      </c>
      <c r="J33" s="13">
        <v>4</v>
      </c>
      <c r="K33" s="13">
        <v>29</v>
      </c>
      <c r="L33" s="13">
        <v>22</v>
      </c>
      <c r="M33" s="13">
        <v>12</v>
      </c>
      <c r="N33" s="13">
        <v>7</v>
      </c>
      <c r="O33" s="13">
        <v>9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  <c r="U33" s="13">
        <v>4</v>
      </c>
      <c r="V33" s="13">
        <v>0</v>
      </c>
      <c r="W33" s="13">
        <v>2</v>
      </c>
      <c r="X33" s="13">
        <v>0</v>
      </c>
      <c r="Y33" s="13">
        <v>5</v>
      </c>
      <c r="Z33" s="13">
        <v>3</v>
      </c>
      <c r="AA33" s="13">
        <v>0</v>
      </c>
      <c r="AB33" s="15">
        <f t="shared" si="7"/>
        <v>0.4090909090909091</v>
      </c>
    </row>
    <row r="34" spans="1:28" ht="15">
      <c r="A34" s="13" t="s">
        <v>111</v>
      </c>
      <c r="B34" s="14">
        <f t="shared" si="6"/>
        <v>9.562841530054644</v>
      </c>
      <c r="C34" s="13">
        <v>3</v>
      </c>
      <c r="D34" s="13">
        <v>0</v>
      </c>
      <c r="E34" s="13">
        <v>0</v>
      </c>
      <c r="F34" s="13">
        <v>0</v>
      </c>
      <c r="G34" s="13" t="s">
        <v>23</v>
      </c>
      <c r="H34" s="13">
        <v>0</v>
      </c>
      <c r="I34" s="13">
        <v>0</v>
      </c>
      <c r="J34" s="13">
        <v>3.66</v>
      </c>
      <c r="K34" s="13">
        <v>21</v>
      </c>
      <c r="L34" s="13">
        <v>16</v>
      </c>
      <c r="M34" s="13">
        <v>5</v>
      </c>
      <c r="N34" s="13">
        <v>5</v>
      </c>
      <c r="O34" s="13">
        <v>7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4</v>
      </c>
      <c r="V34" s="13">
        <v>0</v>
      </c>
      <c r="W34" s="13">
        <v>1</v>
      </c>
      <c r="X34" s="13">
        <v>0</v>
      </c>
      <c r="Y34" s="13">
        <v>1</v>
      </c>
      <c r="Z34" s="13">
        <v>1</v>
      </c>
      <c r="AA34" s="13">
        <v>0</v>
      </c>
      <c r="AB34" s="15">
        <f t="shared" si="7"/>
        <v>0.4375</v>
      </c>
    </row>
    <row r="35" spans="1:28" ht="15">
      <c r="A35" s="13" t="s">
        <v>79</v>
      </c>
      <c r="B35" s="14">
        <f t="shared" si="6"/>
        <v>18.421052631578945</v>
      </c>
      <c r="C35" s="13">
        <v>2</v>
      </c>
      <c r="D35" s="13">
        <v>1</v>
      </c>
      <c r="E35" s="13">
        <v>0</v>
      </c>
      <c r="F35" s="10">
        <v>0</v>
      </c>
      <c r="G35" s="13" t="s">
        <v>97</v>
      </c>
      <c r="H35" s="10">
        <v>0</v>
      </c>
      <c r="I35" s="10">
        <v>1</v>
      </c>
      <c r="J35" s="10">
        <v>2.66</v>
      </c>
      <c r="K35" s="10">
        <v>24</v>
      </c>
      <c r="L35" s="10">
        <v>22</v>
      </c>
      <c r="M35" s="10">
        <v>13</v>
      </c>
      <c r="N35" s="10">
        <v>7</v>
      </c>
      <c r="O35" s="10">
        <v>11</v>
      </c>
      <c r="P35" s="10">
        <v>4</v>
      </c>
      <c r="Q35" s="10">
        <v>1</v>
      </c>
      <c r="R35" s="10">
        <v>0</v>
      </c>
      <c r="S35" s="10">
        <v>0</v>
      </c>
      <c r="T35" s="10">
        <v>0</v>
      </c>
      <c r="U35" s="10">
        <v>2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5">
        <f t="shared" si="7"/>
        <v>0.5</v>
      </c>
    </row>
    <row r="36" spans="1:28" ht="15">
      <c r="A36" s="13" t="s">
        <v>114</v>
      </c>
      <c r="B36" s="14">
        <f t="shared" si="6"/>
        <v>10.526315789473683</v>
      </c>
      <c r="C36" s="13">
        <v>2</v>
      </c>
      <c r="D36" s="13">
        <v>0</v>
      </c>
      <c r="E36" s="13">
        <v>0</v>
      </c>
      <c r="F36" s="13">
        <v>0</v>
      </c>
      <c r="G36" s="13" t="s">
        <v>22</v>
      </c>
      <c r="H36" s="13">
        <v>0</v>
      </c>
      <c r="I36" s="13">
        <v>0</v>
      </c>
      <c r="J36" s="13">
        <v>2.66</v>
      </c>
      <c r="K36" s="13">
        <v>18</v>
      </c>
      <c r="L36" s="13">
        <v>11</v>
      </c>
      <c r="M36" s="13">
        <v>4</v>
      </c>
      <c r="N36" s="13">
        <v>4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5</v>
      </c>
      <c r="V36" s="13">
        <v>0</v>
      </c>
      <c r="W36" s="13">
        <v>2</v>
      </c>
      <c r="X36" s="13">
        <v>0</v>
      </c>
      <c r="Y36" s="13">
        <v>3</v>
      </c>
      <c r="Z36" s="13">
        <v>0</v>
      </c>
      <c r="AA36" s="13">
        <v>0</v>
      </c>
      <c r="AB36" s="15">
        <f t="shared" si="7"/>
        <v>0.36363636363636365</v>
      </c>
    </row>
    <row r="37" spans="1:28" ht="15.75" thickBot="1">
      <c r="A37" s="8" t="s">
        <v>77</v>
      </c>
      <c r="B37" s="12">
        <f t="shared" si="6"/>
        <v>10.5</v>
      </c>
      <c r="C37" s="8">
        <v>2</v>
      </c>
      <c r="D37" s="8">
        <v>0</v>
      </c>
      <c r="E37" s="8">
        <v>0</v>
      </c>
      <c r="F37" s="8">
        <v>0</v>
      </c>
      <c r="G37" s="8" t="s">
        <v>23</v>
      </c>
      <c r="H37" s="8">
        <v>0</v>
      </c>
      <c r="I37" s="8">
        <v>0</v>
      </c>
      <c r="J37" s="8">
        <v>2</v>
      </c>
      <c r="K37" s="8">
        <v>13</v>
      </c>
      <c r="L37" s="8">
        <v>10</v>
      </c>
      <c r="M37" s="8">
        <v>5</v>
      </c>
      <c r="N37" s="8">
        <v>3</v>
      </c>
      <c r="O37" s="8">
        <v>4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</v>
      </c>
      <c r="V37" s="8">
        <v>0</v>
      </c>
      <c r="W37" s="8">
        <v>2</v>
      </c>
      <c r="X37" s="8">
        <v>0</v>
      </c>
      <c r="Y37" s="8">
        <v>1</v>
      </c>
      <c r="Z37" s="8">
        <v>0</v>
      </c>
      <c r="AA37" s="8">
        <v>0</v>
      </c>
      <c r="AB37" s="9">
        <f t="shared" si="7"/>
        <v>0.4</v>
      </c>
    </row>
    <row r="38" spans="1:28" ht="16.5" customHeight="1">
      <c r="A38" s="10" t="s">
        <v>52</v>
      </c>
      <c r="B38" s="11">
        <f t="shared" si="6"/>
        <v>7.783543365455893</v>
      </c>
      <c r="C38">
        <v>3</v>
      </c>
      <c r="D38">
        <f>SUM(D32:D37)</f>
        <v>4</v>
      </c>
      <c r="E38">
        <f>SUM(E32:E37)</f>
        <v>0</v>
      </c>
      <c r="F38">
        <f>SUM(F32:F37)</f>
        <v>0</v>
      </c>
      <c r="G38" s="16" t="str">
        <f>"1-3"</f>
        <v>1-3</v>
      </c>
      <c r="H38">
        <f>SUM(H32:H37)</f>
        <v>0</v>
      </c>
      <c r="I38">
        <f aca="true" t="shared" si="8" ref="I38:AA38">SUM(I32:I37)</f>
        <v>1</v>
      </c>
      <c r="J38">
        <f t="shared" si="8"/>
        <v>26.98</v>
      </c>
      <c r="K38">
        <f>SUM(K32:K37)</f>
        <v>161</v>
      </c>
      <c r="L38">
        <f t="shared" si="8"/>
        <v>133</v>
      </c>
      <c r="M38">
        <f t="shared" si="8"/>
        <v>49</v>
      </c>
      <c r="N38">
        <f t="shared" si="8"/>
        <v>30</v>
      </c>
      <c r="O38">
        <f t="shared" si="8"/>
        <v>48</v>
      </c>
      <c r="P38">
        <f t="shared" si="8"/>
        <v>10</v>
      </c>
      <c r="Q38">
        <f t="shared" si="8"/>
        <v>1</v>
      </c>
      <c r="R38">
        <f t="shared" si="8"/>
        <v>0</v>
      </c>
      <c r="S38">
        <f t="shared" si="8"/>
        <v>0</v>
      </c>
      <c r="T38">
        <f t="shared" si="8"/>
        <v>1</v>
      </c>
      <c r="U38">
        <f t="shared" si="8"/>
        <v>19</v>
      </c>
      <c r="V38">
        <f t="shared" si="8"/>
        <v>0</v>
      </c>
      <c r="W38">
        <f t="shared" si="8"/>
        <v>7</v>
      </c>
      <c r="X38">
        <f t="shared" si="8"/>
        <v>0</v>
      </c>
      <c r="Y38">
        <f t="shared" si="8"/>
        <v>23</v>
      </c>
      <c r="Z38">
        <f t="shared" si="8"/>
        <v>5</v>
      </c>
      <c r="AA38">
        <f t="shared" si="8"/>
        <v>0</v>
      </c>
      <c r="AB38" s="7">
        <f t="shared" si="7"/>
        <v>0.3609022556390977</v>
      </c>
    </row>
    <row r="39" spans="1:28" ht="16.5" customHeight="1" thickBot="1">
      <c r="A39" s="10"/>
      <c r="B39" s="11"/>
      <c r="AB39" s="7"/>
    </row>
    <row r="40" ht="15.75" thickBot="1">
      <c r="A40" s="6" t="s">
        <v>137</v>
      </c>
    </row>
    <row r="41" spans="1:38" ht="15.75" thickBot="1">
      <c r="A41" s="6" t="s">
        <v>28</v>
      </c>
      <c r="B41" s="6" t="s">
        <v>138</v>
      </c>
      <c r="C41" s="6" t="s">
        <v>66</v>
      </c>
      <c r="D41" s="6" t="s">
        <v>67</v>
      </c>
      <c r="E41" s="6" t="s">
        <v>68</v>
      </c>
      <c r="F41" s="6" t="s">
        <v>69</v>
      </c>
      <c r="G41" s="27" t="s">
        <v>60</v>
      </c>
      <c r="H41" s="28" t="s">
        <v>139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ht="15">
      <c r="A42" s="10" t="s">
        <v>95</v>
      </c>
      <c r="B42">
        <v>2</v>
      </c>
      <c r="C42">
        <v>1</v>
      </c>
      <c r="D42">
        <v>0</v>
      </c>
      <c r="E42">
        <v>0</v>
      </c>
      <c r="F42">
        <v>0</v>
      </c>
      <c r="G42">
        <v>4</v>
      </c>
      <c r="H42" s="7">
        <f aca="true" t="shared" si="9" ref="H42:H47">(C42+D42)/(C42+D42+E42)</f>
        <v>1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ht="15">
      <c r="A43" s="10" t="s">
        <v>79</v>
      </c>
      <c r="B43">
        <v>2</v>
      </c>
      <c r="C43">
        <v>0</v>
      </c>
      <c r="D43">
        <v>0</v>
      </c>
      <c r="E43">
        <v>0</v>
      </c>
      <c r="F43">
        <v>0</v>
      </c>
      <c r="G43">
        <v>2.66</v>
      </c>
      <c r="H43" s="7" t="e">
        <f t="shared" si="9"/>
        <v>#DIV/0!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">
      <c r="A44" s="10" t="s">
        <v>114</v>
      </c>
      <c r="B44">
        <v>2</v>
      </c>
      <c r="C44">
        <v>1</v>
      </c>
      <c r="D44">
        <v>0</v>
      </c>
      <c r="E44">
        <v>0</v>
      </c>
      <c r="F44">
        <v>0</v>
      </c>
      <c r="G44">
        <v>2.66</v>
      </c>
      <c r="H44" s="7">
        <f t="shared" si="9"/>
        <v>1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5">
      <c r="A45" s="13" t="s">
        <v>77</v>
      </c>
      <c r="B45">
        <v>2</v>
      </c>
      <c r="C45">
        <v>0</v>
      </c>
      <c r="D45">
        <v>0</v>
      </c>
      <c r="E45">
        <v>0</v>
      </c>
      <c r="F45">
        <v>0</v>
      </c>
      <c r="G45">
        <v>2</v>
      </c>
      <c r="H45" s="7" t="e">
        <f t="shared" si="9"/>
        <v>#DIV/0!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5">
      <c r="A46" s="13" t="s">
        <v>111</v>
      </c>
      <c r="B46">
        <v>3</v>
      </c>
      <c r="C46">
        <v>0</v>
      </c>
      <c r="D46">
        <v>1</v>
      </c>
      <c r="E46">
        <v>0</v>
      </c>
      <c r="F46">
        <v>0</v>
      </c>
      <c r="G46">
        <v>3.66</v>
      </c>
      <c r="H46" s="31">
        <f t="shared" si="9"/>
        <v>1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ht="15">
      <c r="A47" s="13" t="s">
        <v>76</v>
      </c>
      <c r="B47">
        <v>3</v>
      </c>
      <c r="C47">
        <v>1</v>
      </c>
      <c r="D47">
        <v>2</v>
      </c>
      <c r="E47">
        <v>0</v>
      </c>
      <c r="F47">
        <v>0</v>
      </c>
      <c r="G47">
        <v>12</v>
      </c>
      <c r="H47" s="31">
        <f t="shared" si="9"/>
        <v>1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29:38" ht="15.75" thickBot="1"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ht="15.75" thickBot="1">
      <c r="A49" s="6" t="s">
        <v>140</v>
      </c>
    </row>
    <row r="50" spans="1:38" ht="15.75" thickBot="1">
      <c r="A50" s="6" t="s">
        <v>28</v>
      </c>
      <c r="B50" s="6" t="s">
        <v>138</v>
      </c>
      <c r="C50" s="6" t="s">
        <v>66</v>
      </c>
      <c r="D50" s="6" t="s">
        <v>67</v>
      </c>
      <c r="E50" s="6" t="s">
        <v>68</v>
      </c>
      <c r="F50" s="6" t="s">
        <v>69</v>
      </c>
      <c r="G50" s="27" t="s">
        <v>60</v>
      </c>
      <c r="H50" s="28" t="s">
        <v>139</v>
      </c>
      <c r="J50" s="6" t="s">
        <v>70</v>
      </c>
      <c r="K50" s="6" t="s">
        <v>45</v>
      </c>
      <c r="L50" s="6" t="s">
        <v>46</v>
      </c>
      <c r="M50" s="28" t="s">
        <v>141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ht="15">
      <c r="A51" s="13" t="s">
        <v>152</v>
      </c>
      <c r="B51" s="13">
        <v>1</v>
      </c>
      <c r="C51" s="13">
        <v>3</v>
      </c>
      <c r="D51" s="13">
        <v>0</v>
      </c>
      <c r="E51" s="13">
        <v>0</v>
      </c>
      <c r="F51" s="13">
        <v>0</v>
      </c>
      <c r="G51" s="13">
        <v>3</v>
      </c>
      <c r="H51" s="31">
        <f>(C51+D51)/(C51+D51+E51)</f>
        <v>1</v>
      </c>
      <c r="J51" s="13">
        <v>0</v>
      </c>
      <c r="K51" s="13">
        <v>1</v>
      </c>
      <c r="L51" s="13">
        <v>0</v>
      </c>
      <c r="M51" s="29">
        <f>(C51+D51+L51)/(C51+D51+E51+K51+J51+L51)</f>
        <v>0.75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13" ht="15">
      <c r="A52" s="13" t="s">
        <v>95</v>
      </c>
      <c r="B52">
        <v>2</v>
      </c>
      <c r="C52">
        <v>13</v>
      </c>
      <c r="D52">
        <v>4</v>
      </c>
      <c r="E52">
        <v>0</v>
      </c>
      <c r="F52">
        <v>0</v>
      </c>
      <c r="G52">
        <v>14</v>
      </c>
      <c r="H52" s="31">
        <f>(C52+D52)/(C52+D52+E52)</f>
        <v>1</v>
      </c>
      <c r="J52">
        <v>0</v>
      </c>
      <c r="K52">
        <v>10</v>
      </c>
      <c r="L52">
        <v>2</v>
      </c>
      <c r="M52" s="29">
        <f>(C52+D52+L52)/(C52+D52+E52+K52+J52+L52)</f>
        <v>0.6551724137931034</v>
      </c>
    </row>
    <row r="53" spans="1:13" ht="15">
      <c r="A53" s="13" t="s">
        <v>115</v>
      </c>
      <c r="B53" s="13">
        <v>1</v>
      </c>
      <c r="C53" s="13">
        <v>7</v>
      </c>
      <c r="D53" s="13">
        <v>1</v>
      </c>
      <c r="E53" s="13">
        <v>0</v>
      </c>
      <c r="F53" s="13">
        <v>0</v>
      </c>
      <c r="G53" s="13">
        <v>6</v>
      </c>
      <c r="H53" s="31">
        <f>(C53+D53)/(C53+D53+E53)</f>
        <v>1</v>
      </c>
      <c r="J53" s="13">
        <v>4</v>
      </c>
      <c r="K53" s="13">
        <v>2</v>
      </c>
      <c r="L53" s="13">
        <v>0</v>
      </c>
      <c r="M53" s="29">
        <f>(C53+D53+L53)/(C53+D53+E53+K53+J53+L53)</f>
        <v>0.5714285714285714</v>
      </c>
    </row>
    <row r="54" spans="1:38" ht="15">
      <c r="A54" s="13" t="s">
        <v>149</v>
      </c>
      <c r="B54" s="13">
        <v>1</v>
      </c>
      <c r="C54" s="13">
        <v>1</v>
      </c>
      <c r="D54" s="13">
        <v>0</v>
      </c>
      <c r="E54" s="13">
        <v>0</v>
      </c>
      <c r="F54" s="13">
        <v>0</v>
      </c>
      <c r="G54" s="13">
        <v>4</v>
      </c>
      <c r="H54" s="31">
        <f>(C54+D54)/(C54+D54+E54)</f>
        <v>1</v>
      </c>
      <c r="J54" s="13">
        <v>0</v>
      </c>
      <c r="K54" s="13">
        <v>3</v>
      </c>
      <c r="L54" s="13">
        <v>0</v>
      </c>
      <c r="M54" s="29">
        <f>(C54+D54+L54)/(C54+D54+E54+K54+J54+L54)</f>
        <v>0.25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9:38" ht="15.75" thickBot="1"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ht="15.75" thickBot="1">
      <c r="A56" s="6" t="s">
        <v>142</v>
      </c>
      <c r="AJ56" s="13"/>
      <c r="AK56" s="13"/>
      <c r="AL56" s="13"/>
    </row>
    <row r="57" spans="1:38" ht="15.75" thickBot="1">
      <c r="A57" s="6" t="s">
        <v>28</v>
      </c>
      <c r="B57" s="6" t="s">
        <v>138</v>
      </c>
      <c r="C57" s="6" t="s">
        <v>66</v>
      </c>
      <c r="D57" s="6" t="s">
        <v>67</v>
      </c>
      <c r="E57" s="6" t="s">
        <v>68</v>
      </c>
      <c r="F57" s="6" t="s">
        <v>69</v>
      </c>
      <c r="G57" s="6" t="s">
        <v>60</v>
      </c>
      <c r="H57" s="28" t="s">
        <v>139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ht="15">
      <c r="A58" s="10" t="s">
        <v>103</v>
      </c>
      <c r="B58" s="13">
        <v>1</v>
      </c>
      <c r="C58" s="13">
        <v>8</v>
      </c>
      <c r="D58" s="13">
        <v>6</v>
      </c>
      <c r="E58" s="13">
        <v>2</v>
      </c>
      <c r="F58" s="13">
        <v>0</v>
      </c>
      <c r="G58" s="13">
        <v>7</v>
      </c>
      <c r="H58" s="31">
        <f>(C58+D58)/(C58+D58+E58)</f>
        <v>0.875</v>
      </c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ht="15">
      <c r="A59" s="13" t="s">
        <v>113</v>
      </c>
      <c r="B59">
        <v>2</v>
      </c>
      <c r="C59">
        <v>7</v>
      </c>
      <c r="D59">
        <v>0</v>
      </c>
      <c r="E59">
        <v>1</v>
      </c>
      <c r="F59">
        <v>0</v>
      </c>
      <c r="G59">
        <v>9</v>
      </c>
      <c r="H59" s="31">
        <f>(C59+D59)/(C59+D59+E59)</f>
        <v>0.875</v>
      </c>
      <c r="AJ59" s="13"/>
      <c r="AK59" s="13"/>
      <c r="AL59" s="13"/>
    </row>
    <row r="60" spans="1:38" ht="15">
      <c r="A60" s="13" t="s">
        <v>151</v>
      </c>
      <c r="B60" s="13">
        <v>1</v>
      </c>
      <c r="C60" s="13">
        <v>2</v>
      </c>
      <c r="D60" s="13">
        <v>0</v>
      </c>
      <c r="E60" s="13">
        <v>0</v>
      </c>
      <c r="F60" s="13">
        <v>1</v>
      </c>
      <c r="G60" s="13">
        <v>4</v>
      </c>
      <c r="H60" s="31">
        <f>(C60+D60)/(C60+D60+E60)</f>
        <v>1</v>
      </c>
      <c r="AJ60" s="13"/>
      <c r="AK60" s="13"/>
      <c r="AL60" s="13"/>
    </row>
    <row r="61" spans="1:38" ht="15">
      <c r="A61" s="13" t="s">
        <v>96</v>
      </c>
      <c r="B61" s="13">
        <v>1</v>
      </c>
      <c r="C61" s="13">
        <v>8</v>
      </c>
      <c r="D61" s="13">
        <v>0</v>
      </c>
      <c r="E61" s="13">
        <v>2</v>
      </c>
      <c r="F61" s="13">
        <v>0</v>
      </c>
      <c r="G61" s="13">
        <v>7</v>
      </c>
      <c r="H61" s="31">
        <f>(C61+D61)/(C61+D61+E61)</f>
        <v>0.8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ht="15.75" thickBot="1">
      <c r="A62" s="13"/>
      <c r="B62" s="13"/>
      <c r="C62" s="13"/>
      <c r="D62" s="13"/>
      <c r="E62" s="13"/>
      <c r="F62" s="13"/>
      <c r="G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ht="15.75" thickBot="1">
      <c r="A63" s="6" t="s">
        <v>143</v>
      </c>
      <c r="AJ63" s="13"/>
      <c r="AK63" s="13"/>
      <c r="AL63" s="13"/>
    </row>
    <row r="64" spans="1:38" ht="15.75" thickBot="1">
      <c r="A64" s="6" t="s">
        <v>28</v>
      </c>
      <c r="B64" s="6" t="s">
        <v>138</v>
      </c>
      <c r="C64" s="6" t="s">
        <v>66</v>
      </c>
      <c r="D64" s="6" t="s">
        <v>67</v>
      </c>
      <c r="E64" s="6" t="s">
        <v>68</v>
      </c>
      <c r="F64" s="6" t="s">
        <v>69</v>
      </c>
      <c r="G64" s="6" t="s">
        <v>60</v>
      </c>
      <c r="H64" s="28" t="s">
        <v>139</v>
      </c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ht="15">
      <c r="A65" s="13" t="s">
        <v>112</v>
      </c>
      <c r="B65" s="13">
        <v>1</v>
      </c>
      <c r="C65" s="13">
        <v>0</v>
      </c>
      <c r="D65" s="13">
        <v>1</v>
      </c>
      <c r="E65" s="13">
        <v>0</v>
      </c>
      <c r="F65" s="13">
        <v>0</v>
      </c>
      <c r="G65" s="13">
        <v>4</v>
      </c>
      <c r="H65" s="31">
        <f>(C65+D65)/(C65+D65+E65)</f>
        <v>1</v>
      </c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ht="15">
      <c r="A66" s="13" t="s">
        <v>106</v>
      </c>
      <c r="B66">
        <v>4</v>
      </c>
      <c r="C66">
        <v>10</v>
      </c>
      <c r="D66">
        <v>8</v>
      </c>
      <c r="E66">
        <v>1</v>
      </c>
      <c r="F66">
        <v>1</v>
      </c>
      <c r="G66">
        <v>19</v>
      </c>
      <c r="H66" s="31">
        <f>(C66+D66)/(C66+D66+E66)</f>
        <v>0.9473684210526315</v>
      </c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38" ht="15">
      <c r="A67" s="13" t="s">
        <v>105</v>
      </c>
      <c r="B67" s="13">
        <v>1</v>
      </c>
      <c r="C67" s="13">
        <v>0</v>
      </c>
      <c r="D67" s="13">
        <v>0</v>
      </c>
      <c r="E67" s="13">
        <v>0</v>
      </c>
      <c r="F67" s="13">
        <v>0</v>
      </c>
      <c r="G67" s="13">
        <v>3.34</v>
      </c>
      <c r="H67" s="31" t="e">
        <f>(C67+D67)/(C67+D67+E67)</f>
        <v>#DIV/0!</v>
      </c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ht="15">
      <c r="A68" s="13" t="s">
        <v>75</v>
      </c>
      <c r="B68" s="13">
        <v>1</v>
      </c>
      <c r="C68" s="13">
        <v>0</v>
      </c>
      <c r="D68" s="13">
        <v>0</v>
      </c>
      <c r="E68" s="13">
        <v>0</v>
      </c>
      <c r="F68" s="13">
        <v>0</v>
      </c>
      <c r="G68" s="13">
        <v>0.66</v>
      </c>
      <c r="H68" s="31" t="e">
        <f>(C68+D68)/(C68+D68+E68)</f>
        <v>#DIV/0!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9:38" ht="15.75" thickBot="1"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38" ht="15.75" thickBot="1">
      <c r="A70" s="6" t="s">
        <v>144</v>
      </c>
      <c r="AJ70" s="13"/>
      <c r="AK70" s="13"/>
      <c r="AL70" s="13"/>
    </row>
    <row r="71" spans="1:38" ht="15.75" thickBot="1">
      <c r="A71" s="6" t="s">
        <v>28</v>
      </c>
      <c r="B71" s="6" t="s">
        <v>138</v>
      </c>
      <c r="C71" s="6" t="s">
        <v>66</v>
      </c>
      <c r="D71" s="6" t="s">
        <v>67</v>
      </c>
      <c r="E71" s="6" t="s">
        <v>68</v>
      </c>
      <c r="F71" s="6" t="s">
        <v>69</v>
      </c>
      <c r="G71" s="6" t="s">
        <v>60</v>
      </c>
      <c r="H71" s="28" t="s">
        <v>139</v>
      </c>
      <c r="AJ71" s="13"/>
      <c r="AK71" s="13"/>
      <c r="AL71" s="13"/>
    </row>
    <row r="72" spans="1:38" ht="15">
      <c r="A72" s="13" t="s">
        <v>152</v>
      </c>
      <c r="B72" s="13">
        <v>1</v>
      </c>
      <c r="C72" s="13">
        <v>1</v>
      </c>
      <c r="D72" s="13">
        <v>1</v>
      </c>
      <c r="E72" s="13">
        <v>0</v>
      </c>
      <c r="F72" s="13">
        <v>0</v>
      </c>
      <c r="G72" s="13">
        <v>4</v>
      </c>
      <c r="H72" s="31">
        <f>(C72+D72)/(C72+D72+E72)</f>
        <v>1</v>
      </c>
      <c r="AJ72" s="13"/>
      <c r="AK72" s="13"/>
      <c r="AL72" s="13"/>
    </row>
    <row r="73" spans="1:38" ht="15">
      <c r="A73" s="13" t="s">
        <v>114</v>
      </c>
      <c r="B73" s="13">
        <v>1</v>
      </c>
      <c r="C73" s="13">
        <v>1</v>
      </c>
      <c r="D73" s="13">
        <v>0</v>
      </c>
      <c r="E73" s="13">
        <v>0</v>
      </c>
      <c r="F73" s="13">
        <v>0</v>
      </c>
      <c r="G73" s="13">
        <v>3.66</v>
      </c>
      <c r="H73" s="31">
        <f>(C73+D73)/(C73+D73+E73)</f>
        <v>1</v>
      </c>
      <c r="AJ73" s="13"/>
      <c r="AK73" s="13"/>
      <c r="AL73" s="13"/>
    </row>
    <row r="74" spans="1:38" ht="15">
      <c r="A74" s="13" t="s">
        <v>76</v>
      </c>
      <c r="B74">
        <v>2</v>
      </c>
      <c r="C74">
        <v>0</v>
      </c>
      <c r="D74">
        <v>1</v>
      </c>
      <c r="E74">
        <v>0</v>
      </c>
      <c r="F74">
        <v>0</v>
      </c>
      <c r="G74">
        <v>3</v>
      </c>
      <c r="H74" s="31">
        <f>(C74+D74)/(C74+D74+E74)</f>
        <v>1</v>
      </c>
      <c r="AJ74" s="13"/>
      <c r="AK74" s="13"/>
      <c r="AL74" s="13"/>
    </row>
    <row r="75" spans="1:38" ht="15">
      <c r="A75" s="13" t="s">
        <v>77</v>
      </c>
      <c r="B75">
        <v>4</v>
      </c>
      <c r="C75">
        <v>3</v>
      </c>
      <c r="D75">
        <v>1</v>
      </c>
      <c r="E75">
        <v>3</v>
      </c>
      <c r="F75">
        <v>0</v>
      </c>
      <c r="G75">
        <v>16.34</v>
      </c>
      <c r="H75" s="31">
        <f>(C75+D75)/(C75+D75+E75)</f>
        <v>0.5714285714285714</v>
      </c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9:38" ht="15.75" thickBot="1"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ht="15.75" thickBot="1">
      <c r="A77" s="6" t="s">
        <v>145</v>
      </c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ht="15.75" thickBot="1">
      <c r="A78" s="6" t="s">
        <v>28</v>
      </c>
      <c r="B78" s="6" t="s">
        <v>138</v>
      </c>
      <c r="C78" s="6" t="s">
        <v>66</v>
      </c>
      <c r="D78" s="6" t="s">
        <v>67</v>
      </c>
      <c r="E78" s="6" t="s">
        <v>68</v>
      </c>
      <c r="F78" s="6" t="s">
        <v>69</v>
      </c>
      <c r="G78" s="6" t="s">
        <v>60</v>
      </c>
      <c r="H78" s="28" t="s">
        <v>139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ht="15">
      <c r="A79" s="13" t="s">
        <v>95</v>
      </c>
      <c r="B79">
        <v>2</v>
      </c>
      <c r="C79">
        <v>1</v>
      </c>
      <c r="D79">
        <v>4</v>
      </c>
      <c r="E79">
        <v>0</v>
      </c>
      <c r="F79">
        <v>1</v>
      </c>
      <c r="G79">
        <v>9</v>
      </c>
      <c r="H79" s="31">
        <f aca="true" t="shared" si="10" ref="H79:H85">(C79+D79)/(C79+D79+E79)</f>
        <v>1</v>
      </c>
      <c r="AD79" s="13"/>
      <c r="AE79" s="13"/>
      <c r="AF79" s="13"/>
      <c r="AG79" s="13"/>
      <c r="AH79" s="13"/>
      <c r="AI79" s="13"/>
      <c r="AJ79" s="13"/>
      <c r="AK79" s="13"/>
      <c r="AL79" s="13"/>
    </row>
    <row r="80" spans="1:38" ht="15">
      <c r="A80" s="10" t="s">
        <v>79</v>
      </c>
      <c r="B80" s="13">
        <v>1</v>
      </c>
      <c r="C80" s="13">
        <v>0</v>
      </c>
      <c r="D80" s="13">
        <v>0</v>
      </c>
      <c r="E80" s="13">
        <v>0</v>
      </c>
      <c r="F80" s="13">
        <v>0</v>
      </c>
      <c r="G80" s="13">
        <v>2</v>
      </c>
      <c r="H80" s="31" t="e">
        <f t="shared" si="10"/>
        <v>#DIV/0!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ht="15">
      <c r="A81" s="13" t="s">
        <v>156</v>
      </c>
      <c r="B81" s="13">
        <v>1</v>
      </c>
      <c r="C81" s="13">
        <v>0</v>
      </c>
      <c r="D81" s="13">
        <v>0</v>
      </c>
      <c r="E81" s="13">
        <v>0</v>
      </c>
      <c r="F81" s="13">
        <v>0</v>
      </c>
      <c r="G81" s="13">
        <v>0.34</v>
      </c>
      <c r="H81" s="31" t="e">
        <f t="shared" si="10"/>
        <v>#DIV/0!</v>
      </c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ht="15">
      <c r="A82" s="13" t="s">
        <v>77</v>
      </c>
      <c r="B82" s="13">
        <v>1</v>
      </c>
      <c r="C82" s="13">
        <v>0</v>
      </c>
      <c r="D82" s="13">
        <v>1</v>
      </c>
      <c r="E82" s="13">
        <v>0</v>
      </c>
      <c r="F82" s="13">
        <v>0</v>
      </c>
      <c r="G82" s="13">
        <v>3.66</v>
      </c>
      <c r="H82" s="31">
        <f t="shared" si="10"/>
        <v>1</v>
      </c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">
      <c r="A83" s="10" t="s">
        <v>112</v>
      </c>
      <c r="B83" s="13">
        <v>1</v>
      </c>
      <c r="C83" s="13">
        <v>0</v>
      </c>
      <c r="D83" s="13">
        <v>3</v>
      </c>
      <c r="E83" s="13">
        <v>2</v>
      </c>
      <c r="F83" s="13">
        <v>0</v>
      </c>
      <c r="G83" s="13">
        <v>3</v>
      </c>
      <c r="H83" s="31">
        <f t="shared" si="10"/>
        <v>0.6</v>
      </c>
      <c r="AJ83" s="13"/>
      <c r="AK83" s="13"/>
      <c r="AL83" s="13"/>
    </row>
    <row r="84" spans="1:38" ht="15">
      <c r="A84" s="13" t="s">
        <v>76</v>
      </c>
      <c r="B84" s="13">
        <v>1</v>
      </c>
      <c r="C84" s="13">
        <v>0</v>
      </c>
      <c r="D84" s="13">
        <v>0</v>
      </c>
      <c r="E84" s="13">
        <v>0</v>
      </c>
      <c r="F84" s="13">
        <v>0</v>
      </c>
      <c r="G84" s="13">
        <v>2</v>
      </c>
      <c r="H84" s="31" t="e">
        <f t="shared" si="10"/>
        <v>#DIV/0!</v>
      </c>
      <c r="AJ84" s="13"/>
      <c r="AK84" s="13"/>
      <c r="AL84" s="13"/>
    </row>
    <row r="85" spans="1:38" ht="15">
      <c r="A85" s="13" t="s">
        <v>80</v>
      </c>
      <c r="B85" s="13">
        <v>1</v>
      </c>
      <c r="C85" s="13">
        <v>1</v>
      </c>
      <c r="D85" s="13">
        <v>6</v>
      </c>
      <c r="E85" s="13">
        <v>4</v>
      </c>
      <c r="F85" s="13">
        <v>0</v>
      </c>
      <c r="G85" s="13">
        <v>7</v>
      </c>
      <c r="H85" s="31">
        <f t="shared" si="10"/>
        <v>0.6363636363636364</v>
      </c>
      <c r="AJ85" s="13"/>
      <c r="AK85" s="13"/>
      <c r="AL85" s="13"/>
    </row>
    <row r="86" spans="36:38" ht="15.75" thickBot="1">
      <c r="AJ86" s="13"/>
      <c r="AK86" s="13"/>
      <c r="AL86" s="13"/>
    </row>
    <row r="87" spans="1:38" ht="15.75" thickBot="1">
      <c r="A87" s="6" t="s">
        <v>146</v>
      </c>
      <c r="AJ87" s="13"/>
      <c r="AK87" s="13"/>
      <c r="AL87" s="13"/>
    </row>
    <row r="88" spans="1:38" ht="15.75" thickBot="1">
      <c r="A88" s="6" t="s">
        <v>28</v>
      </c>
      <c r="B88" s="6" t="s">
        <v>138</v>
      </c>
      <c r="C88" s="6" t="s">
        <v>66</v>
      </c>
      <c r="D88" s="6" t="s">
        <v>67</v>
      </c>
      <c r="E88" s="6" t="s">
        <v>68</v>
      </c>
      <c r="F88" s="6" t="s">
        <v>69</v>
      </c>
      <c r="G88" s="6" t="s">
        <v>60</v>
      </c>
      <c r="H88" s="28" t="s">
        <v>139</v>
      </c>
      <c r="AJ88" s="13"/>
      <c r="AK88" s="13"/>
      <c r="AL88" s="13"/>
    </row>
    <row r="89" spans="1:38" ht="15">
      <c r="A89" s="10" t="s">
        <v>78</v>
      </c>
      <c r="B89" s="13">
        <v>7</v>
      </c>
      <c r="C89" s="13">
        <v>0</v>
      </c>
      <c r="D89" s="13">
        <v>0</v>
      </c>
      <c r="E89" s="13">
        <v>0</v>
      </c>
      <c r="F89" s="13">
        <v>0</v>
      </c>
      <c r="G89" s="13">
        <v>7</v>
      </c>
      <c r="H89" s="31" t="e">
        <f aca="true" t="shared" si="11" ref="H89:H96">(C89+D89)/(C89+D89+E89)</f>
        <v>#DIV/0!</v>
      </c>
      <c r="AJ89" s="13"/>
      <c r="AK89" s="13"/>
      <c r="AL89" s="13"/>
    </row>
    <row r="90" spans="1:38" ht="15">
      <c r="A90" s="10" t="s">
        <v>79</v>
      </c>
      <c r="B90" s="13">
        <v>7</v>
      </c>
      <c r="C90" s="13">
        <v>0</v>
      </c>
      <c r="D90" s="13">
        <v>0</v>
      </c>
      <c r="E90" s="13">
        <v>0</v>
      </c>
      <c r="F90" s="13">
        <v>0</v>
      </c>
      <c r="G90" s="13">
        <v>2</v>
      </c>
      <c r="H90" s="31" t="e">
        <f t="shared" si="11"/>
        <v>#DIV/0!</v>
      </c>
      <c r="AJ90" s="13"/>
      <c r="AK90" s="13"/>
      <c r="AL90" s="13"/>
    </row>
    <row r="91" spans="1:38" ht="15">
      <c r="A91" s="13" t="s">
        <v>114</v>
      </c>
      <c r="B91" s="13">
        <v>7</v>
      </c>
      <c r="C91" s="13">
        <v>0</v>
      </c>
      <c r="D91" s="13">
        <v>0</v>
      </c>
      <c r="E91" s="13">
        <v>0</v>
      </c>
      <c r="F91" s="13">
        <v>0</v>
      </c>
      <c r="G91" s="13">
        <v>1.34</v>
      </c>
      <c r="H91" s="31" t="e">
        <f t="shared" si="11"/>
        <v>#DIV/0!</v>
      </c>
      <c r="AJ91" s="13"/>
      <c r="AK91" s="13"/>
      <c r="AL91" s="13"/>
    </row>
    <row r="92" spans="1:38" ht="15">
      <c r="A92" s="13" t="s">
        <v>149</v>
      </c>
      <c r="B92" s="13">
        <v>7</v>
      </c>
      <c r="C92" s="13">
        <v>0</v>
      </c>
      <c r="D92" s="13">
        <v>0</v>
      </c>
      <c r="E92" s="13">
        <v>0</v>
      </c>
      <c r="F92" s="13">
        <v>0</v>
      </c>
      <c r="G92" s="13">
        <v>3</v>
      </c>
      <c r="H92" s="31" t="e">
        <f t="shared" si="11"/>
        <v>#DIV/0!</v>
      </c>
      <c r="AJ92" s="13"/>
      <c r="AK92" s="13"/>
      <c r="AL92" s="13"/>
    </row>
    <row r="93" spans="1:38" ht="15">
      <c r="A93" s="13" t="s">
        <v>77</v>
      </c>
      <c r="B93" s="13">
        <v>7</v>
      </c>
      <c r="C93" s="13">
        <v>0</v>
      </c>
      <c r="D93" s="13">
        <v>0</v>
      </c>
      <c r="E93" s="13">
        <v>0</v>
      </c>
      <c r="F93" s="13">
        <v>0</v>
      </c>
      <c r="G93" s="13">
        <v>4</v>
      </c>
      <c r="H93" s="31" t="e">
        <f t="shared" si="11"/>
        <v>#DIV/0!</v>
      </c>
      <c r="AJ93" s="13"/>
      <c r="AK93" s="13"/>
      <c r="AL93" s="13"/>
    </row>
    <row r="94" spans="1:38" ht="15">
      <c r="A94" s="10" t="s">
        <v>112</v>
      </c>
      <c r="B94" s="13">
        <v>7</v>
      </c>
      <c r="C94" s="13">
        <v>0</v>
      </c>
      <c r="D94" s="13">
        <v>0</v>
      </c>
      <c r="E94" s="13">
        <v>0</v>
      </c>
      <c r="F94" s="13">
        <v>0</v>
      </c>
      <c r="G94" s="13">
        <v>2</v>
      </c>
      <c r="H94" s="31" t="e">
        <f t="shared" si="11"/>
        <v>#DIV/0!</v>
      </c>
      <c r="AJ94" s="13"/>
      <c r="AK94" s="13"/>
      <c r="AL94" s="13"/>
    </row>
    <row r="95" spans="1:38" ht="15">
      <c r="A95" s="13" t="s">
        <v>111</v>
      </c>
      <c r="B95" s="13">
        <v>7</v>
      </c>
      <c r="C95" s="13">
        <v>1</v>
      </c>
      <c r="D95" s="13">
        <v>0</v>
      </c>
      <c r="E95" s="13">
        <v>0</v>
      </c>
      <c r="F95" s="13">
        <v>0</v>
      </c>
      <c r="G95" s="13">
        <v>4.66</v>
      </c>
      <c r="H95" s="31">
        <f t="shared" si="11"/>
        <v>1</v>
      </c>
      <c r="AJ95" s="13"/>
      <c r="AK95" s="13"/>
      <c r="AL95" s="13"/>
    </row>
    <row r="96" spans="1:38" ht="15">
      <c r="A96" s="10" t="s">
        <v>81</v>
      </c>
      <c r="B96" s="13">
        <v>7</v>
      </c>
      <c r="C96" s="13">
        <v>0</v>
      </c>
      <c r="D96" s="13">
        <v>0</v>
      </c>
      <c r="E96" s="13">
        <v>0</v>
      </c>
      <c r="F96" s="13">
        <v>0</v>
      </c>
      <c r="G96" s="13">
        <v>3</v>
      </c>
      <c r="H96" s="31" t="e">
        <f t="shared" si="11"/>
        <v>#DIV/0!</v>
      </c>
      <c r="AJ96" s="13"/>
      <c r="AK96" s="13"/>
      <c r="AL96" s="13"/>
    </row>
    <row r="97" spans="1:38" ht="15.75" thickBot="1">
      <c r="A97" s="10"/>
      <c r="B97" s="13"/>
      <c r="C97" s="13"/>
      <c r="D97" s="13"/>
      <c r="E97" s="13"/>
      <c r="F97" s="13"/>
      <c r="G97" s="13"/>
      <c r="AJ97" s="13"/>
      <c r="AK97" s="13"/>
      <c r="AL97" s="13"/>
    </row>
    <row r="98" spans="1:38" ht="15.75" thickBot="1">
      <c r="A98" s="6" t="s">
        <v>147</v>
      </c>
      <c r="AJ98" s="13"/>
      <c r="AK98" s="13"/>
      <c r="AL98" s="13"/>
    </row>
    <row r="99" spans="1:38" ht="15.75" thickBot="1">
      <c r="A99" s="6" t="s">
        <v>28</v>
      </c>
      <c r="B99" s="6" t="s">
        <v>138</v>
      </c>
      <c r="C99" s="6" t="s">
        <v>66</v>
      </c>
      <c r="D99" s="6" t="s">
        <v>67</v>
      </c>
      <c r="E99" s="6" t="s">
        <v>68</v>
      </c>
      <c r="F99" s="6" t="s">
        <v>69</v>
      </c>
      <c r="G99" s="6" t="s">
        <v>60</v>
      </c>
      <c r="H99" s="28" t="s">
        <v>139</v>
      </c>
      <c r="AJ99" s="13"/>
      <c r="AK99" s="13"/>
      <c r="AL99" s="13"/>
    </row>
    <row r="100" spans="1:38" ht="15">
      <c r="A100" s="13" t="s">
        <v>82</v>
      </c>
      <c r="B100" s="13">
        <v>1</v>
      </c>
      <c r="C100" s="13">
        <v>0</v>
      </c>
      <c r="D100" s="13">
        <v>0</v>
      </c>
      <c r="E100" s="13">
        <v>0</v>
      </c>
      <c r="F100" s="13">
        <v>0</v>
      </c>
      <c r="G100" s="13">
        <v>4</v>
      </c>
      <c r="H100" s="31" t="e">
        <f>(C100+D100)/(C100+D100+E100)</f>
        <v>#DIV/0!</v>
      </c>
      <c r="AJ100" s="13"/>
      <c r="AK100" s="13"/>
      <c r="AL100" s="13"/>
    </row>
    <row r="101" spans="1:38" ht="15">
      <c r="A101" s="10" t="s">
        <v>103</v>
      </c>
      <c r="B101">
        <v>2</v>
      </c>
      <c r="C101">
        <v>5</v>
      </c>
      <c r="D101">
        <v>0</v>
      </c>
      <c r="E101">
        <v>0</v>
      </c>
      <c r="F101">
        <v>0</v>
      </c>
      <c r="G101">
        <v>13</v>
      </c>
      <c r="H101" s="31">
        <f>(C101+D101)/(C101+D101+E101)</f>
        <v>1</v>
      </c>
      <c r="AJ101" s="13"/>
      <c r="AK101" s="13"/>
      <c r="AL101" s="13"/>
    </row>
    <row r="102" spans="1:38" ht="15">
      <c r="A102" s="13" t="s">
        <v>79</v>
      </c>
      <c r="B102" s="13">
        <v>8</v>
      </c>
      <c r="C102" s="13">
        <v>0</v>
      </c>
      <c r="D102" s="13">
        <v>0</v>
      </c>
      <c r="E102" s="13">
        <v>0</v>
      </c>
      <c r="F102" s="13">
        <v>0</v>
      </c>
      <c r="G102" s="13">
        <v>0.34</v>
      </c>
      <c r="H102" s="31" t="e">
        <f>(C102+D102)/(C102+D102+E102)</f>
        <v>#DIV/0!</v>
      </c>
      <c r="AJ102" s="13"/>
      <c r="AK102" s="13"/>
      <c r="AL102" s="13"/>
    </row>
    <row r="103" spans="1:38" ht="15">
      <c r="A103" s="13" t="s">
        <v>153</v>
      </c>
      <c r="B103" s="13">
        <v>8</v>
      </c>
      <c r="C103" s="13">
        <v>2</v>
      </c>
      <c r="D103" s="13">
        <v>0</v>
      </c>
      <c r="E103" s="13">
        <v>0</v>
      </c>
      <c r="F103" s="13">
        <v>0</v>
      </c>
      <c r="G103" s="13">
        <v>3</v>
      </c>
      <c r="H103" s="31">
        <f>(C103+D103)/(C103+D103+E103)</f>
        <v>1</v>
      </c>
      <c r="AJ103" s="13"/>
      <c r="AK103" s="13"/>
      <c r="AL103" s="13"/>
    </row>
    <row r="104" spans="1:38" ht="15">
      <c r="A104" s="13" t="s">
        <v>111</v>
      </c>
      <c r="B104" s="13">
        <v>8</v>
      </c>
      <c r="C104" s="13">
        <v>2</v>
      </c>
      <c r="D104" s="13">
        <v>0</v>
      </c>
      <c r="E104" s="13">
        <v>0</v>
      </c>
      <c r="F104" s="13">
        <v>0</v>
      </c>
      <c r="G104" s="13">
        <v>6.66</v>
      </c>
      <c r="H104" s="31">
        <f>(C104+D104)/(C104+D104+E104)</f>
        <v>1</v>
      </c>
      <c r="AJ104" s="13"/>
      <c r="AK104" s="13"/>
      <c r="AL104" s="13"/>
    </row>
    <row r="105" spans="36:38" ht="15.75" thickBot="1">
      <c r="AJ105" s="13"/>
      <c r="AK105" s="13"/>
      <c r="AL105" s="13"/>
    </row>
    <row r="106" spans="1:38" ht="15.75" thickBot="1">
      <c r="A106" s="6" t="s">
        <v>148</v>
      </c>
      <c r="AJ106" s="13"/>
      <c r="AK106" s="13"/>
      <c r="AL106" s="13"/>
    </row>
    <row r="107" spans="1:38" ht="15.75" thickBot="1">
      <c r="A107" s="17" t="s">
        <v>28</v>
      </c>
      <c r="B107" s="6" t="s">
        <v>138</v>
      </c>
      <c r="C107" s="6" t="s">
        <v>66</v>
      </c>
      <c r="D107" s="6" t="s">
        <v>67</v>
      </c>
      <c r="E107" s="6" t="s">
        <v>68</v>
      </c>
      <c r="F107" s="6" t="s">
        <v>69</v>
      </c>
      <c r="G107" s="6" t="s">
        <v>60</v>
      </c>
      <c r="H107" s="28" t="s">
        <v>139</v>
      </c>
      <c r="AJ107" s="13"/>
      <c r="AK107" s="13"/>
      <c r="AL107" s="13"/>
    </row>
    <row r="108" spans="1:38" ht="15">
      <c r="A108" s="13" t="s">
        <v>155</v>
      </c>
      <c r="B108" s="13">
        <v>1</v>
      </c>
      <c r="C108" s="13">
        <v>0</v>
      </c>
      <c r="D108" s="13">
        <v>0</v>
      </c>
      <c r="E108" s="13">
        <v>0</v>
      </c>
      <c r="F108" s="13">
        <v>0</v>
      </c>
      <c r="G108" s="13">
        <v>2</v>
      </c>
      <c r="H108" s="31" t="e">
        <f aca="true" t="shared" si="12" ref="H108:H113">(C108+D108)/(C108+D108+E108)</f>
        <v>#DIV/0!</v>
      </c>
      <c r="AJ108" s="13"/>
      <c r="AK108" s="13"/>
      <c r="AL108" s="13"/>
    </row>
    <row r="109" spans="1:38" ht="15">
      <c r="A109" s="10" t="s">
        <v>82</v>
      </c>
      <c r="B109" s="13">
        <v>1</v>
      </c>
      <c r="C109" s="13">
        <v>0</v>
      </c>
      <c r="D109" s="13">
        <v>0</v>
      </c>
      <c r="E109" s="13">
        <v>0</v>
      </c>
      <c r="F109" s="13">
        <v>0</v>
      </c>
      <c r="G109" s="13">
        <v>4</v>
      </c>
      <c r="H109" s="31" t="e">
        <f t="shared" si="12"/>
        <v>#DIV/0!</v>
      </c>
      <c r="AJ109" s="13"/>
      <c r="AK109" s="13"/>
      <c r="AL109" s="13"/>
    </row>
    <row r="110" spans="1:38" ht="15">
      <c r="A110" s="13" t="s">
        <v>154</v>
      </c>
      <c r="B110" s="13">
        <v>1</v>
      </c>
      <c r="C110" s="13">
        <v>2</v>
      </c>
      <c r="D110" s="13">
        <v>0</v>
      </c>
      <c r="E110" s="13">
        <v>0</v>
      </c>
      <c r="F110" s="13">
        <v>0</v>
      </c>
      <c r="G110" s="13">
        <v>5</v>
      </c>
      <c r="H110" s="31">
        <f t="shared" si="12"/>
        <v>1</v>
      </c>
      <c r="AJ110" s="13"/>
      <c r="AK110" s="13"/>
      <c r="AL110" s="13"/>
    </row>
    <row r="111" spans="1:38" ht="15">
      <c r="A111" s="10" t="s">
        <v>102</v>
      </c>
      <c r="B111" s="13">
        <v>1</v>
      </c>
      <c r="C111" s="13">
        <v>0</v>
      </c>
      <c r="D111" s="13">
        <v>0</v>
      </c>
      <c r="E111" s="13">
        <v>0</v>
      </c>
      <c r="F111" s="13">
        <v>0</v>
      </c>
      <c r="G111" s="13">
        <v>3</v>
      </c>
      <c r="H111" s="31" t="e">
        <f t="shared" si="12"/>
        <v>#DIV/0!</v>
      </c>
      <c r="AJ111" s="13"/>
      <c r="AK111" s="13"/>
      <c r="AL111" s="13"/>
    </row>
    <row r="112" spans="1:38" ht="15">
      <c r="A112" s="13" t="s">
        <v>105</v>
      </c>
      <c r="B112" s="13">
        <v>1</v>
      </c>
      <c r="C112" s="13">
        <v>0</v>
      </c>
      <c r="D112" s="13">
        <v>0</v>
      </c>
      <c r="E112" s="13">
        <v>0</v>
      </c>
      <c r="F112" s="13">
        <v>0</v>
      </c>
      <c r="G112" s="13">
        <v>3</v>
      </c>
      <c r="H112" s="31" t="e">
        <f t="shared" si="12"/>
        <v>#DIV/0!</v>
      </c>
      <c r="AJ112" s="13"/>
      <c r="AK112" s="13"/>
      <c r="AL112" s="13"/>
    </row>
    <row r="113" spans="1:38" ht="15">
      <c r="A113" s="10" t="s">
        <v>81</v>
      </c>
      <c r="B113" s="13">
        <v>2</v>
      </c>
      <c r="C113" s="13">
        <v>0</v>
      </c>
      <c r="D113" s="13">
        <v>0</v>
      </c>
      <c r="E113" s="13">
        <v>0</v>
      </c>
      <c r="F113" s="13">
        <v>0</v>
      </c>
      <c r="G113" s="13">
        <v>10</v>
      </c>
      <c r="H113" s="31" t="e">
        <f t="shared" si="12"/>
        <v>#DIV/0!</v>
      </c>
      <c r="AC113" s="10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29:38" ht="15"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36:38" ht="15">
      <c r="AJ115" s="13"/>
      <c r="AK115" s="13"/>
      <c r="AL115" s="13"/>
    </row>
    <row r="116" spans="36:38" ht="15">
      <c r="AJ116" s="13"/>
      <c r="AK116" s="13"/>
      <c r="AL116" s="13"/>
    </row>
    <row r="117" spans="36:38" ht="15">
      <c r="AJ117" s="13"/>
      <c r="AK117" s="13"/>
      <c r="AL117" s="13"/>
    </row>
    <row r="118" spans="36:38" ht="15">
      <c r="AJ118" s="13"/>
      <c r="AK118" s="13"/>
      <c r="AL118" s="13"/>
    </row>
    <row r="119" spans="36:38" ht="15">
      <c r="AJ119" s="13"/>
      <c r="AK119" s="13"/>
      <c r="AL119" s="13"/>
    </row>
    <row r="120" spans="36:38" ht="15">
      <c r="AJ120" s="13"/>
      <c r="AK120" s="13"/>
      <c r="AL120" s="13"/>
    </row>
    <row r="121" spans="36:38" ht="15">
      <c r="AJ121" s="13"/>
      <c r="AK121" s="13"/>
      <c r="AL121" s="13"/>
    </row>
    <row r="122" spans="36:38" ht="15">
      <c r="AJ122" s="13"/>
      <c r="AK122" s="13"/>
      <c r="AL122" s="13"/>
    </row>
    <row r="123" spans="36:38" ht="15">
      <c r="AJ123" s="13"/>
      <c r="AK123" s="13"/>
      <c r="AL123" s="13"/>
    </row>
    <row r="124" spans="29:38" ht="15"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05"/>
  <sheetViews>
    <sheetView zoomScalePageLayoutView="0" workbookViewId="0" topLeftCell="A1">
      <selection activeCell="A27" sqref="A27:AB34"/>
    </sheetView>
  </sheetViews>
  <sheetFormatPr defaultColWidth="11.421875" defaultRowHeight="15"/>
  <cols>
    <col min="1" max="1" width="19.8515625" style="0" bestFit="1" customWidth="1"/>
    <col min="2" max="2" width="7.28125" style="0" bestFit="1" customWidth="1"/>
    <col min="3" max="3" width="5.57421875" style="0" bestFit="1" customWidth="1"/>
    <col min="4" max="5" width="4.00390625" style="0" bestFit="1" customWidth="1"/>
    <col min="6" max="6" width="3.421875" style="0" bestFit="1" customWidth="1"/>
    <col min="7" max="7" width="6.421875" style="0" bestFit="1" customWidth="1"/>
    <col min="8" max="8" width="5.7109375" style="0" bestFit="1" customWidth="1"/>
    <col min="9" max="9" width="3.28125" style="0" bestFit="1" customWidth="1"/>
    <col min="10" max="10" width="5.00390625" style="0" bestFit="1" customWidth="1"/>
    <col min="11" max="11" width="4.57421875" style="0" bestFit="1" customWidth="1"/>
    <col min="12" max="12" width="4.00390625" style="0" bestFit="1" customWidth="1"/>
    <col min="13" max="13" width="6.5742187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5.57421875" style="0" bestFit="1" customWidth="1"/>
    <col min="25" max="25" width="2.14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  <col min="29" max="29" width="19.8515625" style="0" bestFit="1" customWidth="1"/>
    <col min="30" max="30" width="9.421875" style="0" bestFit="1" customWidth="1"/>
    <col min="31" max="31" width="3.421875" style="0" bestFit="1" customWidth="1"/>
    <col min="32" max="32" width="2.421875" style="0" bestFit="1" customWidth="1"/>
    <col min="33" max="33" width="2.00390625" style="0" bestFit="1" customWidth="1"/>
    <col min="34" max="34" width="3.421875" style="0" bestFit="1" customWidth="1"/>
    <col min="35" max="35" width="5.00390625" style="0" bestFit="1" customWidth="1"/>
    <col min="36" max="38" width="3.28125" style="0" bestFit="1" customWidth="1"/>
  </cols>
  <sheetData>
    <row r="1" ht="15">
      <c r="A1" s="5" t="s">
        <v>13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86</v>
      </c>
      <c r="B4">
        <v>4</v>
      </c>
      <c r="C4" s="7">
        <f aca="true" t="shared" si="0" ref="C4:C22">(G4/E4)</f>
        <v>0.2</v>
      </c>
      <c r="D4">
        <v>18</v>
      </c>
      <c r="E4">
        <v>15</v>
      </c>
      <c r="F4">
        <v>4</v>
      </c>
      <c r="G4">
        <v>3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3</v>
      </c>
      <c r="O4">
        <v>0</v>
      </c>
      <c r="P4">
        <v>0</v>
      </c>
      <c r="Q4">
        <v>0</v>
      </c>
      <c r="R4">
        <v>2</v>
      </c>
      <c r="S4">
        <v>1</v>
      </c>
      <c r="T4">
        <v>2</v>
      </c>
      <c r="U4">
        <v>2</v>
      </c>
      <c r="V4" s="7">
        <f aca="true" t="shared" si="1" ref="V4:V22">((J4*4)+(I4*3)+(H4*2)+(G4-J4-I4-H4)*1)/E4</f>
        <v>0.26666666666666666</v>
      </c>
      <c r="W4" s="7">
        <f aca="true" t="shared" si="2" ref="W4:W22">(G4+N4+P4)/(D4-L4)</f>
        <v>0.3333333333333333</v>
      </c>
      <c r="X4" s="7">
        <f aca="true" t="shared" si="3" ref="X4:X22">V4+W4</f>
        <v>0.6</v>
      </c>
    </row>
    <row r="5" spans="1:24" ht="15">
      <c r="A5" t="s">
        <v>88</v>
      </c>
      <c r="B5">
        <v>3</v>
      </c>
      <c r="C5" s="7">
        <f t="shared" si="0"/>
        <v>0.5</v>
      </c>
      <c r="D5">
        <v>13</v>
      </c>
      <c r="E5">
        <v>12</v>
      </c>
      <c r="F5">
        <v>5</v>
      </c>
      <c r="G5">
        <v>6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2</v>
      </c>
      <c r="S5">
        <v>0</v>
      </c>
      <c r="T5">
        <v>3</v>
      </c>
      <c r="U5">
        <v>5</v>
      </c>
      <c r="V5" s="7">
        <f t="shared" si="1"/>
        <v>0.6666666666666666</v>
      </c>
      <c r="W5" s="7">
        <f t="shared" si="2"/>
        <v>0.5384615384615384</v>
      </c>
      <c r="X5" s="7">
        <f t="shared" si="3"/>
        <v>1.205128205128205</v>
      </c>
    </row>
    <row r="6" spans="1:24" ht="15">
      <c r="A6" t="s">
        <v>84</v>
      </c>
      <c r="B6">
        <v>3</v>
      </c>
      <c r="C6" s="7">
        <f t="shared" si="0"/>
        <v>0.16666666666666666</v>
      </c>
      <c r="D6">
        <v>13</v>
      </c>
      <c r="E6">
        <v>12</v>
      </c>
      <c r="F6">
        <v>2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1</v>
      </c>
      <c r="V6" s="7">
        <f t="shared" si="1"/>
        <v>0.16666666666666666</v>
      </c>
      <c r="W6" s="7">
        <f t="shared" si="2"/>
        <v>0.23076923076923078</v>
      </c>
      <c r="X6" s="7">
        <f t="shared" si="3"/>
        <v>0.39743589743589747</v>
      </c>
    </row>
    <row r="7" spans="1:24" ht="15">
      <c r="A7" s="13" t="s">
        <v>109</v>
      </c>
      <c r="B7" s="13">
        <v>4</v>
      </c>
      <c r="C7" s="15">
        <f t="shared" si="0"/>
        <v>0.5</v>
      </c>
      <c r="D7" s="13">
        <v>13</v>
      </c>
      <c r="E7" s="13">
        <v>10</v>
      </c>
      <c r="F7" s="13">
        <v>7</v>
      </c>
      <c r="G7" s="13">
        <v>5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13">
        <v>0</v>
      </c>
      <c r="P7" s="13">
        <v>2</v>
      </c>
      <c r="Q7" s="13">
        <v>0</v>
      </c>
      <c r="R7" s="13">
        <v>2</v>
      </c>
      <c r="S7" s="13">
        <v>0</v>
      </c>
      <c r="T7" s="13">
        <v>3</v>
      </c>
      <c r="U7" s="13">
        <v>4</v>
      </c>
      <c r="V7" s="15">
        <f t="shared" si="1"/>
        <v>0.6</v>
      </c>
      <c r="W7" s="15">
        <f t="shared" si="2"/>
        <v>0.6153846153846154</v>
      </c>
      <c r="X7" s="15">
        <f t="shared" si="3"/>
        <v>1.2153846153846155</v>
      </c>
    </row>
    <row r="8" spans="1:24" ht="15">
      <c r="A8" t="s">
        <v>89</v>
      </c>
      <c r="B8">
        <v>3</v>
      </c>
      <c r="C8" s="7">
        <f t="shared" si="0"/>
        <v>0.6</v>
      </c>
      <c r="D8">
        <v>12</v>
      </c>
      <c r="E8">
        <v>10</v>
      </c>
      <c r="F8">
        <v>6</v>
      </c>
      <c r="G8">
        <v>6</v>
      </c>
      <c r="H8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3</v>
      </c>
      <c r="V8" s="7">
        <f t="shared" si="1"/>
        <v>0.8</v>
      </c>
      <c r="W8" s="7">
        <f t="shared" si="2"/>
        <v>0.6666666666666666</v>
      </c>
      <c r="X8" s="7">
        <f t="shared" si="3"/>
        <v>1.4666666666666668</v>
      </c>
    </row>
    <row r="9" spans="1:24" ht="15">
      <c r="A9" t="s">
        <v>85</v>
      </c>
      <c r="B9">
        <v>3</v>
      </c>
      <c r="C9" s="7">
        <f t="shared" si="0"/>
        <v>0.6666666666666666</v>
      </c>
      <c r="D9">
        <v>12</v>
      </c>
      <c r="E9">
        <v>9</v>
      </c>
      <c r="F9">
        <v>3</v>
      </c>
      <c r="G9">
        <v>6</v>
      </c>
      <c r="H9">
        <v>3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2</v>
      </c>
      <c r="Q9">
        <v>0</v>
      </c>
      <c r="R9">
        <v>0</v>
      </c>
      <c r="S9">
        <v>0</v>
      </c>
      <c r="T9">
        <v>1</v>
      </c>
      <c r="U9">
        <v>1</v>
      </c>
      <c r="V9" s="7">
        <f t="shared" si="1"/>
        <v>1</v>
      </c>
      <c r="W9" s="7">
        <f t="shared" si="2"/>
        <v>0.75</v>
      </c>
      <c r="X9" s="7">
        <f t="shared" si="3"/>
        <v>1.75</v>
      </c>
    </row>
    <row r="10" spans="1:24" ht="15">
      <c r="A10" t="s">
        <v>83</v>
      </c>
      <c r="B10">
        <v>2</v>
      </c>
      <c r="C10" s="7">
        <f t="shared" si="0"/>
        <v>0.5</v>
      </c>
      <c r="D10">
        <v>10</v>
      </c>
      <c r="E10">
        <v>6</v>
      </c>
      <c r="F10">
        <v>3</v>
      </c>
      <c r="G10">
        <v>3</v>
      </c>
      <c r="H10">
        <v>1</v>
      </c>
      <c r="I10">
        <v>0</v>
      </c>
      <c r="J10">
        <v>0</v>
      </c>
      <c r="K10">
        <v>0</v>
      </c>
      <c r="L10">
        <v>0</v>
      </c>
      <c r="M10">
        <v>1</v>
      </c>
      <c r="N10">
        <v>2</v>
      </c>
      <c r="O10">
        <v>0</v>
      </c>
      <c r="P10">
        <v>1</v>
      </c>
      <c r="Q10">
        <v>0</v>
      </c>
      <c r="R10">
        <v>2</v>
      </c>
      <c r="S10">
        <v>0</v>
      </c>
      <c r="T10">
        <v>1</v>
      </c>
      <c r="U10">
        <v>3</v>
      </c>
      <c r="V10" s="7">
        <f t="shared" si="1"/>
        <v>0.6666666666666666</v>
      </c>
      <c r="W10" s="7">
        <f t="shared" si="2"/>
        <v>0.6</v>
      </c>
      <c r="X10" s="7">
        <f t="shared" si="3"/>
        <v>1.2666666666666666</v>
      </c>
    </row>
    <row r="11" spans="1:24" ht="15">
      <c r="A11" t="s">
        <v>107</v>
      </c>
      <c r="B11">
        <v>2</v>
      </c>
      <c r="C11" s="7">
        <f t="shared" si="0"/>
        <v>0.14285714285714285</v>
      </c>
      <c r="D11">
        <v>10</v>
      </c>
      <c r="E11">
        <v>7</v>
      </c>
      <c r="F11">
        <v>2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2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5</v>
      </c>
      <c r="V11" s="7">
        <f t="shared" si="1"/>
        <v>0.14285714285714285</v>
      </c>
      <c r="W11" s="7">
        <f t="shared" si="2"/>
        <v>0.3</v>
      </c>
      <c r="X11" s="7">
        <f t="shared" si="3"/>
        <v>0.44285714285714284</v>
      </c>
    </row>
    <row r="12" spans="1:24" ht="15">
      <c r="A12" t="s">
        <v>87</v>
      </c>
      <c r="B12">
        <v>3</v>
      </c>
      <c r="C12" s="7">
        <f t="shared" si="0"/>
        <v>0</v>
      </c>
      <c r="D12">
        <v>9</v>
      </c>
      <c r="E12">
        <v>7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5</v>
      </c>
      <c r="U12">
        <v>0</v>
      </c>
      <c r="V12" s="7">
        <f t="shared" si="1"/>
        <v>0</v>
      </c>
      <c r="W12" s="7">
        <f t="shared" si="2"/>
        <v>0.125</v>
      </c>
      <c r="X12" s="7">
        <f t="shared" si="3"/>
        <v>0.125</v>
      </c>
    </row>
    <row r="13" spans="1:24" ht="15">
      <c r="A13" t="s">
        <v>108</v>
      </c>
      <c r="B13">
        <v>3</v>
      </c>
      <c r="C13" s="7">
        <f t="shared" si="0"/>
        <v>0.2</v>
      </c>
      <c r="D13">
        <v>8</v>
      </c>
      <c r="E13">
        <v>5</v>
      </c>
      <c r="F13">
        <v>2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0</v>
      </c>
      <c r="P13">
        <v>1</v>
      </c>
      <c r="Q13">
        <v>0</v>
      </c>
      <c r="R13">
        <v>0</v>
      </c>
      <c r="S13">
        <v>0</v>
      </c>
      <c r="T13">
        <v>2</v>
      </c>
      <c r="U13">
        <v>0</v>
      </c>
      <c r="V13" s="7">
        <f t="shared" si="1"/>
        <v>0.2</v>
      </c>
      <c r="W13" s="7">
        <f t="shared" si="2"/>
        <v>0.5</v>
      </c>
      <c r="X13" s="7">
        <f t="shared" si="3"/>
        <v>0.7</v>
      </c>
    </row>
    <row r="14" spans="1:24" ht="15">
      <c r="A14" t="s">
        <v>116</v>
      </c>
      <c r="B14">
        <v>2</v>
      </c>
      <c r="C14" s="7">
        <f t="shared" si="0"/>
        <v>0.3333333333333333</v>
      </c>
      <c r="D14">
        <v>7</v>
      </c>
      <c r="E14">
        <v>3</v>
      </c>
      <c r="F14">
        <v>3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3</v>
      </c>
      <c r="O14">
        <v>0</v>
      </c>
      <c r="P14">
        <v>1</v>
      </c>
      <c r="Q14">
        <v>0</v>
      </c>
      <c r="R14">
        <v>0</v>
      </c>
      <c r="S14">
        <v>0</v>
      </c>
      <c r="T14">
        <v>1</v>
      </c>
      <c r="U14">
        <v>1</v>
      </c>
      <c r="V14" s="7">
        <f t="shared" si="1"/>
        <v>0.3333333333333333</v>
      </c>
      <c r="W14" s="7">
        <f t="shared" si="2"/>
        <v>0.7142857142857143</v>
      </c>
      <c r="X14" s="7">
        <f t="shared" si="3"/>
        <v>1.0476190476190477</v>
      </c>
    </row>
    <row r="15" spans="1:24" ht="15">
      <c r="A15" t="s">
        <v>94</v>
      </c>
      <c r="B15">
        <v>1</v>
      </c>
      <c r="C15" s="7">
        <f t="shared" si="0"/>
        <v>0.4</v>
      </c>
      <c r="D15">
        <v>5</v>
      </c>
      <c r="E15">
        <v>5</v>
      </c>
      <c r="F15">
        <v>1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 s="7">
        <f t="shared" si="1"/>
        <v>0.4</v>
      </c>
      <c r="W15" s="7">
        <f t="shared" si="2"/>
        <v>0.4</v>
      </c>
      <c r="X15" s="7">
        <f t="shared" si="3"/>
        <v>0.8</v>
      </c>
    </row>
    <row r="16" spans="1:24" ht="15">
      <c r="A16" t="s">
        <v>119</v>
      </c>
      <c r="B16">
        <v>1</v>
      </c>
      <c r="C16" s="7">
        <f t="shared" si="0"/>
        <v>0</v>
      </c>
      <c r="D16">
        <v>5</v>
      </c>
      <c r="E16">
        <v>2</v>
      </c>
      <c r="F16">
        <v>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2</v>
      </c>
      <c r="O16">
        <v>0</v>
      </c>
      <c r="P16">
        <v>1</v>
      </c>
      <c r="Q16">
        <v>0</v>
      </c>
      <c r="R16">
        <v>2</v>
      </c>
      <c r="S16">
        <v>0</v>
      </c>
      <c r="T16">
        <v>2</v>
      </c>
      <c r="U16">
        <v>0</v>
      </c>
      <c r="V16" s="7">
        <f t="shared" si="1"/>
        <v>0</v>
      </c>
      <c r="W16" s="7">
        <f t="shared" si="2"/>
        <v>0.6</v>
      </c>
      <c r="X16" s="7">
        <f t="shared" si="3"/>
        <v>0.6</v>
      </c>
    </row>
    <row r="17" spans="1:24" ht="15">
      <c r="A17" t="s">
        <v>121</v>
      </c>
      <c r="B17">
        <v>2</v>
      </c>
      <c r="C17" s="7">
        <f t="shared" si="0"/>
        <v>0.25</v>
      </c>
      <c r="D17">
        <v>5</v>
      </c>
      <c r="E17">
        <v>4</v>
      </c>
      <c r="F17">
        <v>2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1</v>
      </c>
      <c r="S17">
        <v>0</v>
      </c>
      <c r="T17">
        <v>2</v>
      </c>
      <c r="U17">
        <v>0</v>
      </c>
      <c r="V17" s="7">
        <f t="shared" si="1"/>
        <v>0.25</v>
      </c>
      <c r="W17" s="7">
        <f t="shared" si="2"/>
        <v>0.4</v>
      </c>
      <c r="X17" s="7">
        <f t="shared" si="3"/>
        <v>0.65</v>
      </c>
    </row>
    <row r="18" spans="1:24" ht="15">
      <c r="A18" t="s">
        <v>134</v>
      </c>
      <c r="B18">
        <v>1</v>
      </c>
      <c r="C18" s="7">
        <f t="shared" si="0"/>
        <v>0.3333333333333333</v>
      </c>
      <c r="D18">
        <v>3</v>
      </c>
      <c r="E18">
        <v>3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2</v>
      </c>
      <c r="U18">
        <v>0</v>
      </c>
      <c r="V18" s="7">
        <f t="shared" si="1"/>
        <v>0.3333333333333333</v>
      </c>
      <c r="W18" s="7">
        <f t="shared" si="2"/>
        <v>0.3333333333333333</v>
      </c>
      <c r="X18" s="7">
        <f t="shared" si="3"/>
        <v>0.6666666666666666</v>
      </c>
    </row>
    <row r="19" spans="1:24" ht="15">
      <c r="A19" t="s">
        <v>136</v>
      </c>
      <c r="B19">
        <v>1</v>
      </c>
      <c r="C19" s="7">
        <f t="shared" si="0"/>
        <v>0</v>
      </c>
      <c r="D19">
        <v>3</v>
      </c>
      <c r="E19">
        <v>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</v>
      </c>
      <c r="U19"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</row>
    <row r="20" spans="1:24" ht="15">
      <c r="A20" t="s">
        <v>120</v>
      </c>
      <c r="B20">
        <v>1</v>
      </c>
      <c r="C20" s="7" t="e">
        <f t="shared" si="0"/>
        <v>#DIV/0!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 s="7" t="e">
        <f t="shared" si="1"/>
        <v>#DIV/0!</v>
      </c>
      <c r="W20" s="7">
        <f t="shared" si="2"/>
        <v>1</v>
      </c>
      <c r="X20" s="7" t="e">
        <f t="shared" si="3"/>
        <v>#DIV/0!</v>
      </c>
    </row>
    <row r="21" spans="1:24" ht="15">
      <c r="A21" t="s">
        <v>135</v>
      </c>
      <c r="B21">
        <v>1</v>
      </c>
      <c r="C21" s="7">
        <f t="shared" si="0"/>
        <v>0</v>
      </c>
      <c r="D21">
        <v>1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</row>
    <row r="22" spans="1:24" ht="15.75" thickBot="1">
      <c r="A22" s="8" t="s">
        <v>122</v>
      </c>
      <c r="B22" s="8">
        <v>1</v>
      </c>
      <c r="C22" s="9">
        <f t="shared" si="0"/>
        <v>0</v>
      </c>
      <c r="D22" s="8">
        <v>1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1</v>
      </c>
      <c r="U22" s="8">
        <v>0</v>
      </c>
      <c r="V22" s="9">
        <f t="shared" si="1"/>
        <v>0</v>
      </c>
      <c r="W22" s="9">
        <f t="shared" si="2"/>
        <v>0</v>
      </c>
      <c r="X22" s="9">
        <f t="shared" si="3"/>
        <v>0</v>
      </c>
    </row>
    <row r="23" spans="1:24" ht="15">
      <c r="A23" s="10" t="s">
        <v>52</v>
      </c>
      <c r="B23" s="10">
        <v>4</v>
      </c>
      <c r="C23" s="7">
        <f>(G23/E23)</f>
        <v>0.33043478260869563</v>
      </c>
      <c r="D23">
        <f>SUM(D4:D22)</f>
        <v>149</v>
      </c>
      <c r="E23">
        <f aca="true" t="shared" si="4" ref="E23:U23">SUM(E4:E22)</f>
        <v>115</v>
      </c>
      <c r="F23">
        <f t="shared" si="4"/>
        <v>46</v>
      </c>
      <c r="G23">
        <f t="shared" si="4"/>
        <v>38</v>
      </c>
      <c r="H23">
        <f t="shared" si="4"/>
        <v>10</v>
      </c>
      <c r="I23">
        <f t="shared" si="4"/>
        <v>0</v>
      </c>
      <c r="J23">
        <f t="shared" si="4"/>
        <v>0</v>
      </c>
      <c r="K23">
        <f t="shared" si="4"/>
        <v>0</v>
      </c>
      <c r="L23">
        <f t="shared" si="4"/>
        <v>1</v>
      </c>
      <c r="M23">
        <f t="shared" si="4"/>
        <v>2</v>
      </c>
      <c r="N23">
        <f t="shared" si="4"/>
        <v>21</v>
      </c>
      <c r="O23">
        <f t="shared" si="4"/>
        <v>0</v>
      </c>
      <c r="P23">
        <f t="shared" si="4"/>
        <v>10</v>
      </c>
      <c r="Q23">
        <f t="shared" si="4"/>
        <v>0</v>
      </c>
      <c r="R23">
        <f t="shared" si="4"/>
        <v>13</v>
      </c>
      <c r="S23">
        <f t="shared" si="4"/>
        <v>2</v>
      </c>
      <c r="T23">
        <f t="shared" si="4"/>
        <v>33</v>
      </c>
      <c r="U23">
        <f t="shared" si="4"/>
        <v>25</v>
      </c>
      <c r="V23" s="7">
        <f>((J23*4)+(I23*3)+(H23*2)+(G23-J23-I23-H23)*1)/E23</f>
        <v>0.41739130434782606</v>
      </c>
      <c r="W23" s="7">
        <f>(G23+N23+P23)/(D23-L23)</f>
        <v>0.46621621621621623</v>
      </c>
      <c r="X23" s="7">
        <f>V23+W23</f>
        <v>0.8836075205640423</v>
      </c>
    </row>
    <row r="25" ht="15.75" thickBot="1">
      <c r="A25" t="s">
        <v>24</v>
      </c>
    </row>
    <row r="26" spans="1:28" ht="15.75" thickBot="1">
      <c r="A26" s="17" t="s">
        <v>28</v>
      </c>
      <c r="B26" s="6" t="s">
        <v>53</v>
      </c>
      <c r="C26" s="6" t="s">
        <v>29</v>
      </c>
      <c r="D26" s="6" t="s">
        <v>54</v>
      </c>
      <c r="E26" s="6" t="s">
        <v>55</v>
      </c>
      <c r="F26" s="6" t="s">
        <v>56</v>
      </c>
      <c r="G26" s="6" t="s">
        <v>57</v>
      </c>
      <c r="H26" s="6" t="s">
        <v>58</v>
      </c>
      <c r="I26" s="6" t="s">
        <v>59</v>
      </c>
      <c r="J26" s="6" t="s">
        <v>60</v>
      </c>
      <c r="K26" s="6" t="s">
        <v>31</v>
      </c>
      <c r="L26" s="6" t="s">
        <v>32</v>
      </c>
      <c r="M26" s="6" t="s">
        <v>33</v>
      </c>
      <c r="N26" s="6" t="s">
        <v>61</v>
      </c>
      <c r="O26" s="6" t="s">
        <v>34</v>
      </c>
      <c r="P26" s="6" t="s">
        <v>35</v>
      </c>
      <c r="Q26" s="6" t="s">
        <v>36</v>
      </c>
      <c r="R26" s="6" t="s">
        <v>37</v>
      </c>
      <c r="S26" s="6" t="s">
        <v>39</v>
      </c>
      <c r="T26" s="6" t="s">
        <v>40</v>
      </c>
      <c r="U26" s="6" t="s">
        <v>41</v>
      </c>
      <c r="V26" s="6" t="s">
        <v>42</v>
      </c>
      <c r="W26" s="6" t="s">
        <v>43</v>
      </c>
      <c r="X26" s="6" t="s">
        <v>44</v>
      </c>
      <c r="Y26" s="6" t="s">
        <v>47</v>
      </c>
      <c r="Z26" s="6" t="s">
        <v>62</v>
      </c>
      <c r="AA26" s="6" t="s">
        <v>63</v>
      </c>
      <c r="AB26" s="18" t="s">
        <v>64</v>
      </c>
    </row>
    <row r="27" spans="1:28" ht="15">
      <c r="A27" s="23" t="s">
        <v>84</v>
      </c>
      <c r="B27" s="24">
        <f aca="true" t="shared" si="5" ref="B27:B35">7*(N27/J27)</f>
        <v>4</v>
      </c>
      <c r="C27" s="23">
        <v>3</v>
      </c>
      <c r="D27" s="23">
        <v>0</v>
      </c>
      <c r="E27" s="23">
        <v>0</v>
      </c>
      <c r="F27" s="23">
        <v>0</v>
      </c>
      <c r="G27" s="23" t="s">
        <v>22</v>
      </c>
      <c r="H27" s="23">
        <v>0</v>
      </c>
      <c r="I27" s="23">
        <v>0</v>
      </c>
      <c r="J27" s="23">
        <v>7</v>
      </c>
      <c r="K27" s="23">
        <v>30</v>
      </c>
      <c r="L27" s="23">
        <v>29</v>
      </c>
      <c r="M27" s="23">
        <v>5</v>
      </c>
      <c r="N27" s="23">
        <v>4</v>
      </c>
      <c r="O27" s="23">
        <v>9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</v>
      </c>
      <c r="W27" s="23">
        <v>0</v>
      </c>
      <c r="X27" s="23">
        <v>0</v>
      </c>
      <c r="Y27" s="23">
        <v>9</v>
      </c>
      <c r="Z27" s="23">
        <v>1</v>
      </c>
      <c r="AA27" s="23">
        <v>0</v>
      </c>
      <c r="AB27" s="25">
        <f aca="true" t="shared" si="6" ref="AB27:AB35">O27/L27</f>
        <v>0.3103448275862069</v>
      </c>
    </row>
    <row r="28" spans="1:28" ht="15">
      <c r="A28" s="13" t="s">
        <v>123</v>
      </c>
      <c r="B28" s="14">
        <f t="shared" si="5"/>
        <v>2.8000000000000003</v>
      </c>
      <c r="C28" s="13">
        <v>1</v>
      </c>
      <c r="D28" s="13">
        <v>1</v>
      </c>
      <c r="E28" s="13">
        <v>0</v>
      </c>
      <c r="F28" s="13">
        <v>0</v>
      </c>
      <c r="G28" s="13" t="s">
        <v>22</v>
      </c>
      <c r="H28" s="13">
        <v>0</v>
      </c>
      <c r="I28" s="13">
        <v>0</v>
      </c>
      <c r="J28" s="13">
        <v>5</v>
      </c>
      <c r="K28" s="13">
        <v>20</v>
      </c>
      <c r="L28" s="13">
        <v>20</v>
      </c>
      <c r="M28" s="13">
        <v>3</v>
      </c>
      <c r="N28" s="13">
        <v>2</v>
      </c>
      <c r="O28" s="13">
        <v>6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5</v>
      </c>
      <c r="Z28" s="13">
        <v>0</v>
      </c>
      <c r="AA28" s="13">
        <v>0</v>
      </c>
      <c r="AB28" s="15">
        <f t="shared" si="6"/>
        <v>0.3</v>
      </c>
    </row>
    <row r="29" spans="1:28" ht="15">
      <c r="A29" s="13" t="s">
        <v>117</v>
      </c>
      <c r="B29" s="14">
        <f t="shared" si="5"/>
        <v>5.6000000000000005</v>
      </c>
      <c r="C29" s="13">
        <v>1</v>
      </c>
      <c r="D29" s="13">
        <v>1</v>
      </c>
      <c r="E29" s="13">
        <v>0</v>
      </c>
      <c r="F29" s="10">
        <v>0</v>
      </c>
      <c r="G29" s="13" t="s">
        <v>22</v>
      </c>
      <c r="H29" s="10">
        <v>0</v>
      </c>
      <c r="I29" s="10">
        <v>0</v>
      </c>
      <c r="J29" s="10">
        <v>5</v>
      </c>
      <c r="K29" s="10">
        <v>27</v>
      </c>
      <c r="L29" s="10">
        <v>21</v>
      </c>
      <c r="M29" s="10">
        <v>5</v>
      </c>
      <c r="N29" s="10">
        <v>4</v>
      </c>
      <c r="O29" s="10">
        <v>5</v>
      </c>
      <c r="P29" s="10">
        <v>1</v>
      </c>
      <c r="Q29" s="10">
        <v>1</v>
      </c>
      <c r="R29" s="10">
        <v>0</v>
      </c>
      <c r="S29" s="10">
        <v>0</v>
      </c>
      <c r="T29" s="10">
        <v>0</v>
      </c>
      <c r="U29" s="10">
        <v>3</v>
      </c>
      <c r="V29" s="10">
        <v>0</v>
      </c>
      <c r="W29" s="10">
        <v>3</v>
      </c>
      <c r="X29" s="10">
        <v>0</v>
      </c>
      <c r="Y29" s="10">
        <v>3</v>
      </c>
      <c r="Z29" s="10">
        <v>1</v>
      </c>
      <c r="AA29" s="10">
        <v>1</v>
      </c>
      <c r="AB29" s="15">
        <f t="shared" si="6"/>
        <v>0.23809523809523808</v>
      </c>
    </row>
    <row r="30" spans="1:28" ht="15">
      <c r="A30" s="13" t="s">
        <v>110</v>
      </c>
      <c r="B30" s="14">
        <f t="shared" si="5"/>
        <v>10.479041916167665</v>
      </c>
      <c r="C30" s="13">
        <v>1</v>
      </c>
      <c r="D30" s="13">
        <v>1</v>
      </c>
      <c r="E30" s="13">
        <v>0</v>
      </c>
      <c r="F30" s="13">
        <v>0</v>
      </c>
      <c r="G30" s="13" t="s">
        <v>23</v>
      </c>
      <c r="H30" s="13">
        <v>0</v>
      </c>
      <c r="I30" s="13">
        <v>0</v>
      </c>
      <c r="J30" s="13">
        <v>3.34</v>
      </c>
      <c r="K30" s="13">
        <v>19</v>
      </c>
      <c r="L30" s="13">
        <v>15</v>
      </c>
      <c r="M30" s="13">
        <v>7</v>
      </c>
      <c r="N30" s="13">
        <v>5</v>
      </c>
      <c r="O30" s="13">
        <v>5</v>
      </c>
      <c r="P30" s="13">
        <v>1</v>
      </c>
      <c r="Q30" s="13">
        <v>0</v>
      </c>
      <c r="R30" s="13">
        <v>0</v>
      </c>
      <c r="S30" s="13">
        <v>0</v>
      </c>
      <c r="T30" s="13">
        <v>1</v>
      </c>
      <c r="U30" s="13">
        <v>3</v>
      </c>
      <c r="V30" s="13">
        <v>0</v>
      </c>
      <c r="W30" s="13">
        <v>0</v>
      </c>
      <c r="X30" s="13">
        <v>0</v>
      </c>
      <c r="Y30" s="13">
        <v>4</v>
      </c>
      <c r="Z30" s="13">
        <v>1</v>
      </c>
      <c r="AA30" s="13">
        <v>0</v>
      </c>
      <c r="AB30" s="15">
        <f t="shared" si="6"/>
        <v>0.3333333333333333</v>
      </c>
    </row>
    <row r="31" spans="1:28" ht="15">
      <c r="A31" s="13" t="s">
        <v>85</v>
      </c>
      <c r="B31" s="14">
        <f t="shared" si="5"/>
        <v>14.957264957264957</v>
      </c>
      <c r="C31" s="13">
        <v>1</v>
      </c>
      <c r="D31" s="13">
        <v>1</v>
      </c>
      <c r="E31" s="13">
        <v>0</v>
      </c>
      <c r="F31" s="13">
        <v>0</v>
      </c>
      <c r="G31" s="13" t="s">
        <v>65</v>
      </c>
      <c r="H31" s="13">
        <v>0</v>
      </c>
      <c r="I31" s="13">
        <v>0</v>
      </c>
      <c r="J31" s="13">
        <v>2.34</v>
      </c>
      <c r="K31" s="13">
        <v>18</v>
      </c>
      <c r="L31" s="13">
        <v>12</v>
      </c>
      <c r="M31" s="13">
        <v>7</v>
      </c>
      <c r="N31" s="13">
        <v>5</v>
      </c>
      <c r="O31" s="13">
        <v>4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</v>
      </c>
      <c r="V31" s="13">
        <v>0</v>
      </c>
      <c r="W31" s="13">
        <v>0</v>
      </c>
      <c r="X31" s="13">
        <v>0</v>
      </c>
      <c r="Y31" s="13">
        <v>6</v>
      </c>
      <c r="Z31" s="13">
        <v>2</v>
      </c>
      <c r="AA31" s="13">
        <v>0</v>
      </c>
      <c r="AB31" s="15">
        <f t="shared" si="6"/>
        <v>0.3333333333333333</v>
      </c>
    </row>
    <row r="32" spans="1:28" ht="15">
      <c r="A32" s="13" t="s">
        <v>134</v>
      </c>
      <c r="B32" s="14">
        <f t="shared" si="5"/>
        <v>6.008583690987125</v>
      </c>
      <c r="C32" s="13">
        <v>1</v>
      </c>
      <c r="D32" s="13">
        <v>0</v>
      </c>
      <c r="E32" s="13">
        <v>0</v>
      </c>
      <c r="F32" s="13">
        <v>0</v>
      </c>
      <c r="G32" s="13" t="s">
        <v>23</v>
      </c>
      <c r="H32" s="13">
        <v>0</v>
      </c>
      <c r="I32" s="13">
        <v>0</v>
      </c>
      <c r="J32" s="13">
        <v>2.33</v>
      </c>
      <c r="K32" s="13">
        <v>15</v>
      </c>
      <c r="L32" s="13">
        <v>12</v>
      </c>
      <c r="M32" s="13">
        <v>5</v>
      </c>
      <c r="N32" s="13">
        <v>2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2</v>
      </c>
      <c r="V32" s="13">
        <v>0</v>
      </c>
      <c r="W32" s="13">
        <v>1</v>
      </c>
      <c r="X32" s="13">
        <v>0</v>
      </c>
      <c r="Y32" s="13">
        <v>3</v>
      </c>
      <c r="Z32" s="13">
        <v>0</v>
      </c>
      <c r="AA32" s="13">
        <v>0</v>
      </c>
      <c r="AB32" s="15">
        <f t="shared" si="6"/>
        <v>0.4166666666666667</v>
      </c>
    </row>
    <row r="33" spans="1:28" ht="15">
      <c r="A33" s="10" t="s">
        <v>89</v>
      </c>
      <c r="B33" s="14">
        <f t="shared" si="5"/>
        <v>0</v>
      </c>
      <c r="C33" s="13">
        <v>1</v>
      </c>
      <c r="D33" s="13">
        <v>0</v>
      </c>
      <c r="E33" s="13">
        <v>0</v>
      </c>
      <c r="F33" s="10">
        <v>0</v>
      </c>
      <c r="G33" s="13" t="s">
        <v>23</v>
      </c>
      <c r="H33" s="10">
        <v>0</v>
      </c>
      <c r="I33" s="10">
        <v>0</v>
      </c>
      <c r="J33" s="10">
        <v>0.66</v>
      </c>
      <c r="K33" s="10">
        <v>6</v>
      </c>
      <c r="L33" s="10">
        <v>6</v>
      </c>
      <c r="M33" s="10">
        <v>1</v>
      </c>
      <c r="N33" s="10">
        <v>0</v>
      </c>
      <c r="O33" s="10">
        <v>4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5">
        <f t="shared" si="6"/>
        <v>0.6666666666666666</v>
      </c>
    </row>
    <row r="34" spans="1:28" ht="15.75" thickBot="1">
      <c r="A34" s="19" t="s">
        <v>108</v>
      </c>
      <c r="B34" s="12">
        <f t="shared" si="5"/>
        <v>0</v>
      </c>
      <c r="C34" s="8">
        <v>1</v>
      </c>
      <c r="D34" s="8">
        <v>0</v>
      </c>
      <c r="E34" s="8">
        <v>0</v>
      </c>
      <c r="F34" s="19">
        <v>0</v>
      </c>
      <c r="G34" s="8" t="s">
        <v>23</v>
      </c>
      <c r="H34" s="19">
        <v>0</v>
      </c>
      <c r="I34" s="19">
        <v>0</v>
      </c>
      <c r="J34" s="19">
        <v>0.33</v>
      </c>
      <c r="K34" s="19">
        <v>9</v>
      </c>
      <c r="L34" s="19">
        <v>4</v>
      </c>
      <c r="M34" s="19">
        <v>6</v>
      </c>
      <c r="N34" s="19">
        <v>0</v>
      </c>
      <c r="O34" s="19">
        <v>3</v>
      </c>
      <c r="P34" s="19">
        <v>1</v>
      </c>
      <c r="Q34" s="19">
        <v>0</v>
      </c>
      <c r="R34" s="19">
        <v>0</v>
      </c>
      <c r="S34" s="19">
        <v>0</v>
      </c>
      <c r="T34" s="19">
        <v>0</v>
      </c>
      <c r="U34" s="19">
        <v>5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9">
        <f t="shared" si="6"/>
        <v>0.75</v>
      </c>
    </row>
    <row r="35" spans="1:28" ht="15">
      <c r="A35" s="10" t="s">
        <v>52</v>
      </c>
      <c r="B35" s="11">
        <f t="shared" si="5"/>
        <v>5.923076923076923</v>
      </c>
      <c r="C35">
        <v>4</v>
      </c>
      <c r="D35">
        <f>SUM(D27:D34)</f>
        <v>4</v>
      </c>
      <c r="E35">
        <f>SUM(E27:E34)</f>
        <v>0</v>
      </c>
      <c r="F35">
        <f>SUM(F27:F34)</f>
        <v>0</v>
      </c>
      <c r="G35" s="16" t="str">
        <f>"3-1"</f>
        <v>3-1</v>
      </c>
      <c r="H35">
        <f>SUM(H27:H34)</f>
        <v>0</v>
      </c>
      <c r="I35">
        <f>SUM(I27:I34)</f>
        <v>0</v>
      </c>
      <c r="J35">
        <f>SUM(J27:J34)</f>
        <v>25.999999999999996</v>
      </c>
      <c r="K35">
        <f aca="true" t="shared" si="7" ref="K35:AA35">SUM(K27:K34)</f>
        <v>144</v>
      </c>
      <c r="L35">
        <f t="shared" si="7"/>
        <v>119</v>
      </c>
      <c r="M35">
        <f t="shared" si="7"/>
        <v>39</v>
      </c>
      <c r="N35">
        <f t="shared" si="7"/>
        <v>22</v>
      </c>
      <c r="O35">
        <f t="shared" si="7"/>
        <v>41</v>
      </c>
      <c r="P35">
        <f t="shared" si="7"/>
        <v>6</v>
      </c>
      <c r="Q35">
        <f t="shared" si="7"/>
        <v>1</v>
      </c>
      <c r="R35">
        <f t="shared" si="7"/>
        <v>0</v>
      </c>
      <c r="S35">
        <f t="shared" si="7"/>
        <v>0</v>
      </c>
      <c r="T35">
        <f t="shared" si="7"/>
        <v>1</v>
      </c>
      <c r="U35">
        <f t="shared" si="7"/>
        <v>20</v>
      </c>
      <c r="V35">
        <f t="shared" si="7"/>
        <v>0</v>
      </c>
      <c r="W35">
        <f t="shared" si="7"/>
        <v>4</v>
      </c>
      <c r="X35">
        <f t="shared" si="7"/>
        <v>0</v>
      </c>
      <c r="Y35">
        <f t="shared" si="7"/>
        <v>30</v>
      </c>
      <c r="Z35">
        <f t="shared" si="7"/>
        <v>5</v>
      </c>
      <c r="AA35">
        <f t="shared" si="7"/>
        <v>1</v>
      </c>
      <c r="AB35" s="7">
        <f t="shared" si="6"/>
        <v>0.3445378151260504</v>
      </c>
    </row>
    <row r="36" ht="15.75" thickBot="1"/>
    <row r="37" ht="15.75" thickBot="1">
      <c r="A37" s="6" t="s">
        <v>137</v>
      </c>
    </row>
    <row r="38" spans="1:8" ht="15.75" thickBot="1">
      <c r="A38" s="6" t="s">
        <v>28</v>
      </c>
      <c r="B38" s="6" t="s">
        <v>138</v>
      </c>
      <c r="C38" s="6" t="s">
        <v>66</v>
      </c>
      <c r="D38" s="6" t="s">
        <v>67</v>
      </c>
      <c r="E38" s="6" t="s">
        <v>68</v>
      </c>
      <c r="F38" s="6" t="s">
        <v>69</v>
      </c>
      <c r="G38" s="27" t="s">
        <v>60</v>
      </c>
      <c r="H38" s="28" t="s">
        <v>139</v>
      </c>
    </row>
    <row r="39" spans="1:8" ht="15">
      <c r="A39" t="s">
        <v>89</v>
      </c>
      <c r="B39">
        <v>1</v>
      </c>
      <c r="C39">
        <v>0</v>
      </c>
      <c r="D39">
        <v>0</v>
      </c>
      <c r="E39">
        <v>0</v>
      </c>
      <c r="F39">
        <v>0</v>
      </c>
      <c r="G39">
        <v>0.66</v>
      </c>
      <c r="H39" s="7" t="e">
        <f aca="true" t="shared" si="8" ref="H39:H46">(C39+D39)/(C39+D39+E39)</f>
        <v>#DIV/0!</v>
      </c>
    </row>
    <row r="40" spans="1:8" ht="15">
      <c r="A40" t="s">
        <v>84</v>
      </c>
      <c r="B40">
        <v>3</v>
      </c>
      <c r="C40">
        <v>2</v>
      </c>
      <c r="D40">
        <v>4</v>
      </c>
      <c r="E40">
        <v>1</v>
      </c>
      <c r="F40">
        <v>0</v>
      </c>
      <c r="G40">
        <v>7</v>
      </c>
      <c r="H40" s="7">
        <f t="shared" si="8"/>
        <v>0.8571428571428571</v>
      </c>
    </row>
    <row r="41" spans="1:8" ht="15">
      <c r="A41" t="s">
        <v>123</v>
      </c>
      <c r="B41">
        <v>1</v>
      </c>
      <c r="C41">
        <v>2</v>
      </c>
      <c r="D41">
        <v>2</v>
      </c>
      <c r="E41">
        <v>0</v>
      </c>
      <c r="F41">
        <v>0</v>
      </c>
      <c r="G41">
        <v>5</v>
      </c>
      <c r="H41" s="7">
        <f t="shared" si="8"/>
        <v>1</v>
      </c>
    </row>
    <row r="42" spans="1:8" ht="15">
      <c r="A42" t="s">
        <v>110</v>
      </c>
      <c r="B42">
        <v>1</v>
      </c>
      <c r="C42">
        <v>0</v>
      </c>
      <c r="D42">
        <v>0</v>
      </c>
      <c r="E42">
        <v>0</v>
      </c>
      <c r="F42">
        <v>0</v>
      </c>
      <c r="G42">
        <v>3.34</v>
      </c>
      <c r="H42" s="7" t="e">
        <f t="shared" si="8"/>
        <v>#DIV/0!</v>
      </c>
    </row>
    <row r="43" spans="1:8" ht="15">
      <c r="A43" s="10" t="s">
        <v>117</v>
      </c>
      <c r="B43">
        <v>1</v>
      </c>
      <c r="C43">
        <v>2</v>
      </c>
      <c r="D43">
        <v>1</v>
      </c>
      <c r="E43">
        <v>0</v>
      </c>
      <c r="F43">
        <v>0</v>
      </c>
      <c r="G43">
        <v>5</v>
      </c>
      <c r="H43" s="7">
        <f t="shared" si="8"/>
        <v>1</v>
      </c>
    </row>
    <row r="44" spans="1:35" ht="15">
      <c r="A44" t="s">
        <v>134</v>
      </c>
      <c r="B44">
        <v>1</v>
      </c>
      <c r="C44">
        <v>0</v>
      </c>
      <c r="D44">
        <v>1</v>
      </c>
      <c r="E44">
        <v>0</v>
      </c>
      <c r="F44" s="10">
        <v>0</v>
      </c>
      <c r="G44" s="10">
        <v>2.34</v>
      </c>
      <c r="H44" s="7">
        <f t="shared" si="8"/>
        <v>1</v>
      </c>
      <c r="AH44" s="10"/>
      <c r="AI44" s="10"/>
    </row>
    <row r="45" spans="1:35" ht="15">
      <c r="A45" t="s">
        <v>108</v>
      </c>
      <c r="B45">
        <v>1</v>
      </c>
      <c r="C45">
        <v>0</v>
      </c>
      <c r="D45">
        <v>0</v>
      </c>
      <c r="E45">
        <v>0</v>
      </c>
      <c r="F45" s="10">
        <v>0</v>
      </c>
      <c r="G45" s="10">
        <v>0.333</v>
      </c>
      <c r="H45" s="7" t="e">
        <f t="shared" si="8"/>
        <v>#DIV/0!</v>
      </c>
      <c r="AH45" s="10"/>
      <c r="AI45" s="10"/>
    </row>
    <row r="46" spans="1:35" ht="15">
      <c r="A46" t="s">
        <v>85</v>
      </c>
      <c r="B46">
        <v>1</v>
      </c>
      <c r="C46">
        <v>1</v>
      </c>
      <c r="D46">
        <v>0</v>
      </c>
      <c r="E46">
        <v>0</v>
      </c>
      <c r="F46" s="10">
        <v>0</v>
      </c>
      <c r="G46" s="10">
        <v>2.34</v>
      </c>
      <c r="H46" s="7">
        <f t="shared" si="8"/>
        <v>1</v>
      </c>
      <c r="AH46" s="10"/>
      <c r="AI46" s="10"/>
    </row>
    <row r="47" ht="15.75" thickBot="1"/>
    <row r="48" ht="15.75" thickBot="1">
      <c r="A48" s="6" t="s">
        <v>140</v>
      </c>
    </row>
    <row r="49" spans="1:38" ht="15.75" thickBot="1">
      <c r="A49" s="6" t="s">
        <v>28</v>
      </c>
      <c r="B49" s="6" t="s">
        <v>138</v>
      </c>
      <c r="C49" s="6" t="s">
        <v>66</v>
      </c>
      <c r="D49" s="6" t="s">
        <v>67</v>
      </c>
      <c r="E49" s="6" t="s">
        <v>68</v>
      </c>
      <c r="F49" s="6" t="s">
        <v>69</v>
      </c>
      <c r="G49" s="27" t="s">
        <v>60</v>
      </c>
      <c r="H49" s="28" t="s">
        <v>139</v>
      </c>
      <c r="J49" s="6" t="s">
        <v>70</v>
      </c>
      <c r="K49" s="6" t="s">
        <v>45</v>
      </c>
      <c r="L49" s="6" t="s">
        <v>46</v>
      </c>
      <c r="M49" s="28" t="s">
        <v>141</v>
      </c>
      <c r="AH49" s="10"/>
      <c r="AI49" s="10"/>
      <c r="AJ49" s="10"/>
      <c r="AK49" s="10"/>
      <c r="AL49" s="10"/>
    </row>
    <row r="50" spans="1:13" ht="15">
      <c r="A50" t="s">
        <v>88</v>
      </c>
      <c r="B50">
        <v>3</v>
      </c>
      <c r="C50">
        <v>19</v>
      </c>
      <c r="D50">
        <v>3</v>
      </c>
      <c r="E50">
        <v>1</v>
      </c>
      <c r="F50">
        <v>0</v>
      </c>
      <c r="G50">
        <v>16</v>
      </c>
      <c r="H50" s="7">
        <f>(C50+D50)/(C50+D50+E50)</f>
        <v>0.9565217391304348</v>
      </c>
      <c r="J50">
        <v>3</v>
      </c>
      <c r="K50">
        <v>13</v>
      </c>
      <c r="L50">
        <v>1</v>
      </c>
      <c r="M50" s="29">
        <f>(C50+D50+L50)/(C50+D50+E50+K50+J50+L50)</f>
        <v>0.575</v>
      </c>
    </row>
    <row r="51" spans="1:35" ht="15">
      <c r="A51" t="s">
        <v>86</v>
      </c>
      <c r="B51">
        <v>2</v>
      </c>
      <c r="C51">
        <v>12</v>
      </c>
      <c r="D51">
        <v>0</v>
      </c>
      <c r="E51">
        <v>2</v>
      </c>
      <c r="F51">
        <v>0</v>
      </c>
      <c r="G51">
        <v>10</v>
      </c>
      <c r="H51" s="7">
        <f>(C51+D51)/(C51+D51+E51)</f>
        <v>0.8571428571428571</v>
      </c>
      <c r="J51">
        <v>4</v>
      </c>
      <c r="K51">
        <v>8</v>
      </c>
      <c r="L51">
        <v>0</v>
      </c>
      <c r="M51" s="29">
        <f>(C51+D51+L51)/(C51+D51+E51+K51+J51+L51)</f>
        <v>0.46153846153846156</v>
      </c>
      <c r="AH51" s="13"/>
      <c r="AI51" s="13"/>
    </row>
    <row r="52" ht="15.75" thickBot="1"/>
    <row r="53" spans="1:35" ht="15.75" thickBot="1">
      <c r="A53" s="6" t="s">
        <v>142</v>
      </c>
      <c r="AH53" s="10"/>
      <c r="AI53" s="10"/>
    </row>
    <row r="54" spans="1:8" ht="15.75" thickBot="1">
      <c r="A54" s="6" t="s">
        <v>28</v>
      </c>
      <c r="B54" s="6" t="s">
        <v>138</v>
      </c>
      <c r="C54" s="6" t="s">
        <v>66</v>
      </c>
      <c r="D54" s="6" t="s">
        <v>67</v>
      </c>
      <c r="E54" s="6" t="s">
        <v>68</v>
      </c>
      <c r="F54" s="6" t="s">
        <v>69</v>
      </c>
      <c r="G54" s="6" t="s">
        <v>60</v>
      </c>
      <c r="H54" s="28" t="s">
        <v>139</v>
      </c>
    </row>
    <row r="55" spans="1:8" ht="15">
      <c r="A55" t="s">
        <v>94</v>
      </c>
      <c r="B55">
        <v>1</v>
      </c>
      <c r="C55">
        <v>3</v>
      </c>
      <c r="D55">
        <v>2</v>
      </c>
      <c r="E55">
        <v>2</v>
      </c>
      <c r="F55">
        <v>0</v>
      </c>
      <c r="G55">
        <v>7</v>
      </c>
      <c r="H55" s="7">
        <f>(C55+D55)/(C55+D55+E55)</f>
        <v>0.7142857142857143</v>
      </c>
    </row>
    <row r="56" spans="1:8" ht="15">
      <c r="A56" s="10" t="s">
        <v>87</v>
      </c>
      <c r="B56">
        <v>2</v>
      </c>
      <c r="C56">
        <v>16</v>
      </c>
      <c r="D56">
        <v>0</v>
      </c>
      <c r="E56">
        <v>0</v>
      </c>
      <c r="F56">
        <v>0</v>
      </c>
      <c r="G56">
        <v>14</v>
      </c>
      <c r="H56" s="7">
        <f>(C56+D56)/(C56+D56+E56)</f>
        <v>1</v>
      </c>
    </row>
    <row r="57" spans="1:8" ht="15">
      <c r="A57" t="s">
        <v>89</v>
      </c>
      <c r="B57">
        <v>1</v>
      </c>
      <c r="C57">
        <v>1</v>
      </c>
      <c r="D57">
        <v>0</v>
      </c>
      <c r="E57">
        <v>2</v>
      </c>
      <c r="F57" s="10">
        <v>0</v>
      </c>
      <c r="G57" s="10">
        <v>5</v>
      </c>
      <c r="H57" s="7">
        <f>(C57+D57)/(C57+D57+E57)</f>
        <v>0.3333333333333333</v>
      </c>
    </row>
    <row r="58" ht="15.75" thickBot="1"/>
    <row r="59" ht="15.75" thickBot="1">
      <c r="A59" s="6" t="s">
        <v>143</v>
      </c>
    </row>
    <row r="60" spans="1:8" ht="15.75" thickBot="1">
      <c r="A60" s="6" t="s">
        <v>28</v>
      </c>
      <c r="B60" s="6" t="s">
        <v>138</v>
      </c>
      <c r="C60" s="6" t="s">
        <v>66</v>
      </c>
      <c r="D60" s="6" t="s">
        <v>67</v>
      </c>
      <c r="E60" s="6" t="s">
        <v>68</v>
      </c>
      <c r="F60" s="6" t="s">
        <v>69</v>
      </c>
      <c r="G60" s="6" t="s">
        <v>60</v>
      </c>
      <c r="H60" s="28" t="s">
        <v>139</v>
      </c>
    </row>
    <row r="61" spans="1:8" ht="15">
      <c r="A61" t="s">
        <v>86</v>
      </c>
      <c r="B61">
        <v>1</v>
      </c>
      <c r="C61">
        <v>0</v>
      </c>
      <c r="D61">
        <v>0</v>
      </c>
      <c r="E61">
        <v>0</v>
      </c>
      <c r="F61">
        <v>0</v>
      </c>
      <c r="G61">
        <v>1</v>
      </c>
      <c r="H61" s="7" t="e">
        <f>(C61+D61)/(C61+D61+E61)</f>
        <v>#DIV/0!</v>
      </c>
    </row>
    <row r="62" spans="1:8" ht="15">
      <c r="A62" t="s">
        <v>83</v>
      </c>
      <c r="B62">
        <v>1</v>
      </c>
      <c r="C62">
        <v>2</v>
      </c>
      <c r="D62">
        <v>1</v>
      </c>
      <c r="E62">
        <v>1</v>
      </c>
      <c r="F62">
        <v>0</v>
      </c>
      <c r="G62">
        <v>6</v>
      </c>
      <c r="H62" s="7">
        <f>(C62+D62)/(C62+D62+E62)</f>
        <v>0.75</v>
      </c>
    </row>
    <row r="63" spans="1:8" ht="15">
      <c r="A63" t="s">
        <v>116</v>
      </c>
      <c r="B63">
        <v>2</v>
      </c>
      <c r="C63">
        <v>2</v>
      </c>
      <c r="D63">
        <v>3</v>
      </c>
      <c r="E63">
        <v>1</v>
      </c>
      <c r="F63">
        <v>0</v>
      </c>
      <c r="G63">
        <v>12</v>
      </c>
      <c r="H63" s="7">
        <f>(C63+D63)/(C63+D63+E63)</f>
        <v>0.8333333333333334</v>
      </c>
    </row>
    <row r="64" spans="1:8" ht="15">
      <c r="A64" t="s">
        <v>120</v>
      </c>
      <c r="B64">
        <v>1</v>
      </c>
      <c r="C64">
        <v>0</v>
      </c>
      <c r="D64">
        <v>0</v>
      </c>
      <c r="E64">
        <v>0</v>
      </c>
      <c r="F64">
        <v>0</v>
      </c>
      <c r="G64">
        <v>1</v>
      </c>
      <c r="H64" s="7" t="e">
        <f>(C64+D64)/(C64+D64+E64)</f>
        <v>#DIV/0!</v>
      </c>
    </row>
    <row r="65" spans="1:8" ht="15">
      <c r="A65" t="s">
        <v>121</v>
      </c>
      <c r="B65">
        <v>1</v>
      </c>
      <c r="C65">
        <v>0</v>
      </c>
      <c r="D65">
        <v>1</v>
      </c>
      <c r="E65">
        <v>0</v>
      </c>
      <c r="F65">
        <v>0</v>
      </c>
      <c r="G65">
        <v>6</v>
      </c>
      <c r="H65" s="7">
        <f>(C65+D65)/(C65+D65+E65)</f>
        <v>1</v>
      </c>
    </row>
    <row r="66" ht="15.75" thickBot="1"/>
    <row r="67" ht="15.75" thickBot="1">
      <c r="A67" s="6" t="s">
        <v>144</v>
      </c>
    </row>
    <row r="68" spans="1:8" ht="15.75" thickBot="1">
      <c r="A68" s="6" t="s">
        <v>28</v>
      </c>
      <c r="B68" s="6" t="s">
        <v>138</v>
      </c>
      <c r="C68" s="6" t="s">
        <v>66</v>
      </c>
      <c r="D68" s="6" t="s">
        <v>67</v>
      </c>
      <c r="E68" s="6" t="s">
        <v>68</v>
      </c>
      <c r="F68" s="6" t="s">
        <v>69</v>
      </c>
      <c r="G68" s="6" t="s">
        <v>60</v>
      </c>
      <c r="H68" s="28" t="s">
        <v>139</v>
      </c>
    </row>
    <row r="69" spans="1:8" ht="15">
      <c r="A69" t="s">
        <v>89</v>
      </c>
      <c r="B69">
        <v>1</v>
      </c>
      <c r="C69">
        <v>0</v>
      </c>
      <c r="D69">
        <v>0</v>
      </c>
      <c r="E69">
        <v>0</v>
      </c>
      <c r="F69">
        <v>0</v>
      </c>
      <c r="G69">
        <v>2.34</v>
      </c>
      <c r="H69" s="7" t="e">
        <f aca="true" t="shared" si="9" ref="H69:H74">(C69+D69)/(C69+D69+E69)</f>
        <v>#DIV/0!</v>
      </c>
    </row>
    <row r="70" spans="1:8" ht="15">
      <c r="A70" t="s">
        <v>84</v>
      </c>
      <c r="B70">
        <v>2</v>
      </c>
      <c r="C70">
        <v>0</v>
      </c>
      <c r="D70">
        <v>2</v>
      </c>
      <c r="E70">
        <v>0</v>
      </c>
      <c r="F70">
        <v>0</v>
      </c>
      <c r="G70">
        <v>5.66</v>
      </c>
      <c r="H70" s="7">
        <f t="shared" si="9"/>
        <v>1</v>
      </c>
    </row>
    <row r="71" spans="1:8" ht="15">
      <c r="A71" t="s">
        <v>108</v>
      </c>
      <c r="B71">
        <v>3</v>
      </c>
      <c r="C71">
        <v>1</v>
      </c>
      <c r="D71">
        <v>1</v>
      </c>
      <c r="E71">
        <v>1</v>
      </c>
      <c r="F71">
        <v>0</v>
      </c>
      <c r="G71">
        <v>10.33</v>
      </c>
      <c r="H71" s="7">
        <f t="shared" si="9"/>
        <v>0.6666666666666666</v>
      </c>
    </row>
    <row r="72" spans="1:8" ht="15">
      <c r="A72" t="s">
        <v>83</v>
      </c>
      <c r="B72">
        <v>1</v>
      </c>
      <c r="C72">
        <v>0</v>
      </c>
      <c r="D72">
        <v>1</v>
      </c>
      <c r="E72">
        <v>0</v>
      </c>
      <c r="F72">
        <v>0</v>
      </c>
      <c r="G72">
        <v>2</v>
      </c>
      <c r="H72" s="7">
        <f t="shared" si="9"/>
        <v>1</v>
      </c>
    </row>
    <row r="73" spans="1:8" ht="15">
      <c r="A73" t="s">
        <v>119</v>
      </c>
      <c r="B73">
        <v>1</v>
      </c>
      <c r="C73">
        <v>0</v>
      </c>
      <c r="D73">
        <v>2</v>
      </c>
      <c r="E73">
        <v>0</v>
      </c>
      <c r="F73">
        <v>0</v>
      </c>
      <c r="G73">
        <v>3</v>
      </c>
      <c r="H73" s="7">
        <f t="shared" si="9"/>
        <v>1</v>
      </c>
    </row>
    <row r="74" spans="1:8" ht="15">
      <c r="A74" t="s">
        <v>134</v>
      </c>
      <c r="B74">
        <v>1</v>
      </c>
      <c r="C74">
        <v>0</v>
      </c>
      <c r="D74">
        <v>0</v>
      </c>
      <c r="E74">
        <v>0</v>
      </c>
      <c r="F74" s="10">
        <v>0</v>
      </c>
      <c r="G74" s="10">
        <v>2.67</v>
      </c>
      <c r="H74" s="7" t="e">
        <f t="shared" si="9"/>
        <v>#DIV/0!</v>
      </c>
    </row>
    <row r="75" ht="15.75" thickBot="1"/>
    <row r="76" ht="15.75" thickBot="1">
      <c r="A76" s="6" t="s">
        <v>145</v>
      </c>
    </row>
    <row r="77" spans="1:8" ht="15.75" thickBot="1">
      <c r="A77" s="6" t="s">
        <v>28</v>
      </c>
      <c r="B77" s="6" t="s">
        <v>138</v>
      </c>
      <c r="C77" s="6" t="s">
        <v>66</v>
      </c>
      <c r="D77" s="6" t="s">
        <v>67</v>
      </c>
      <c r="E77" s="6" t="s">
        <v>68</v>
      </c>
      <c r="F77" s="6" t="s">
        <v>69</v>
      </c>
      <c r="G77" s="6" t="s">
        <v>60</v>
      </c>
      <c r="H77" s="28" t="s">
        <v>139</v>
      </c>
    </row>
    <row r="78" spans="1:8" ht="15">
      <c r="A78" t="s">
        <v>86</v>
      </c>
      <c r="B78">
        <v>3</v>
      </c>
      <c r="C78">
        <v>5</v>
      </c>
      <c r="D78">
        <v>4</v>
      </c>
      <c r="E78">
        <v>0</v>
      </c>
      <c r="F78">
        <v>1</v>
      </c>
      <c r="G78">
        <v>15</v>
      </c>
      <c r="H78" s="7">
        <f>(C78+D78)/(C78+D78+E78)</f>
        <v>1</v>
      </c>
    </row>
    <row r="79" spans="1:8" ht="15">
      <c r="A79" t="s">
        <v>87</v>
      </c>
      <c r="B79">
        <v>1</v>
      </c>
      <c r="C79">
        <v>0</v>
      </c>
      <c r="D79">
        <v>0</v>
      </c>
      <c r="E79">
        <v>0</v>
      </c>
      <c r="F79">
        <v>0</v>
      </c>
      <c r="G79">
        <v>1</v>
      </c>
      <c r="H79" s="7" t="e">
        <f>(C79+D79)/(C79+D79+E79)</f>
        <v>#DIV/0!</v>
      </c>
    </row>
    <row r="80" spans="1:8" ht="15">
      <c r="A80" t="s">
        <v>83</v>
      </c>
      <c r="B80">
        <v>1</v>
      </c>
      <c r="C80">
        <v>0</v>
      </c>
      <c r="D80">
        <v>1</v>
      </c>
      <c r="E80">
        <v>0</v>
      </c>
      <c r="F80">
        <v>0</v>
      </c>
      <c r="G80">
        <v>5</v>
      </c>
      <c r="H80" s="7">
        <f>(C80+D80)/(C80+D80+E80)</f>
        <v>1</v>
      </c>
    </row>
    <row r="81" spans="1:8" ht="15">
      <c r="A81" t="s">
        <v>121</v>
      </c>
      <c r="B81">
        <v>1</v>
      </c>
      <c r="C81">
        <v>0</v>
      </c>
      <c r="D81">
        <v>2</v>
      </c>
      <c r="E81">
        <v>2</v>
      </c>
      <c r="F81" s="10">
        <v>0</v>
      </c>
      <c r="G81" s="10">
        <v>5</v>
      </c>
      <c r="H81" s="7">
        <f>(C81+D81)/(C81+D81+E81)</f>
        <v>0.5</v>
      </c>
    </row>
    <row r="82" ht="15.75" thickBot="1"/>
    <row r="83" ht="15.75" thickBot="1">
      <c r="A83" s="6" t="s">
        <v>146</v>
      </c>
    </row>
    <row r="84" spans="1:8" ht="15.75" thickBot="1">
      <c r="A84" s="6" t="s">
        <v>28</v>
      </c>
      <c r="B84" s="6" t="s">
        <v>138</v>
      </c>
      <c r="C84" s="6" t="s">
        <v>66</v>
      </c>
      <c r="D84" s="6" t="s">
        <v>67</v>
      </c>
      <c r="E84" s="6" t="s">
        <v>68</v>
      </c>
      <c r="F84" s="6" t="s">
        <v>69</v>
      </c>
      <c r="G84" s="6" t="s">
        <v>60</v>
      </c>
      <c r="H84" s="28" t="s">
        <v>139</v>
      </c>
    </row>
    <row r="85" spans="1:8" ht="15">
      <c r="A85" t="s">
        <v>107</v>
      </c>
      <c r="B85">
        <v>2</v>
      </c>
      <c r="C85">
        <v>2</v>
      </c>
      <c r="D85">
        <v>0</v>
      </c>
      <c r="E85">
        <v>0</v>
      </c>
      <c r="F85">
        <v>0</v>
      </c>
      <c r="G85">
        <v>14</v>
      </c>
      <c r="H85" s="7">
        <f aca="true" t="shared" si="10" ref="H85:H90">(C85+D85)/(C85+D85+E85)</f>
        <v>1</v>
      </c>
    </row>
    <row r="86" spans="1:8" ht="15">
      <c r="A86" t="s">
        <v>119</v>
      </c>
      <c r="B86">
        <v>1</v>
      </c>
      <c r="C86">
        <v>0</v>
      </c>
      <c r="D86">
        <v>0</v>
      </c>
      <c r="E86">
        <v>0</v>
      </c>
      <c r="F86">
        <v>0</v>
      </c>
      <c r="G86">
        <v>4</v>
      </c>
      <c r="H86" s="7" t="e">
        <f t="shared" si="10"/>
        <v>#DIV/0!</v>
      </c>
    </row>
    <row r="87" spans="1:8" ht="15">
      <c r="A87" t="s">
        <v>120</v>
      </c>
      <c r="B87">
        <v>1</v>
      </c>
      <c r="C87">
        <v>0</v>
      </c>
      <c r="D87">
        <v>0</v>
      </c>
      <c r="E87">
        <v>0</v>
      </c>
      <c r="F87">
        <v>0</v>
      </c>
      <c r="G87">
        <v>2</v>
      </c>
      <c r="H87" s="7" t="e">
        <f t="shared" si="10"/>
        <v>#DIV/0!</v>
      </c>
    </row>
    <row r="88" spans="1:8" ht="15">
      <c r="A88" t="s">
        <v>109</v>
      </c>
      <c r="B88">
        <v>1</v>
      </c>
      <c r="C88">
        <v>0</v>
      </c>
      <c r="D88">
        <v>0</v>
      </c>
      <c r="E88">
        <v>0</v>
      </c>
      <c r="F88">
        <v>0</v>
      </c>
      <c r="G88">
        <v>1</v>
      </c>
      <c r="H88" s="7" t="e">
        <f t="shared" si="10"/>
        <v>#DIV/0!</v>
      </c>
    </row>
    <row r="89" spans="1:8" ht="15">
      <c r="A89" t="s">
        <v>108</v>
      </c>
      <c r="B89">
        <v>1</v>
      </c>
      <c r="C89">
        <v>0</v>
      </c>
      <c r="D89">
        <v>0</v>
      </c>
      <c r="E89">
        <v>0</v>
      </c>
      <c r="F89" s="10">
        <v>0</v>
      </c>
      <c r="G89" s="10">
        <v>2.34</v>
      </c>
      <c r="H89" s="7" t="e">
        <f t="shared" si="10"/>
        <v>#DIV/0!</v>
      </c>
    </row>
    <row r="90" spans="1:8" ht="15">
      <c r="A90" t="s">
        <v>85</v>
      </c>
      <c r="B90">
        <v>1</v>
      </c>
      <c r="C90">
        <v>1</v>
      </c>
      <c r="D90">
        <v>0</v>
      </c>
      <c r="E90">
        <v>0</v>
      </c>
      <c r="F90" s="10">
        <v>0</v>
      </c>
      <c r="G90" s="10">
        <v>2.66</v>
      </c>
      <c r="H90" s="7">
        <f t="shared" si="10"/>
        <v>1</v>
      </c>
    </row>
    <row r="91" ht="15.75" thickBot="1"/>
    <row r="92" ht="15.75" thickBot="1">
      <c r="A92" s="6" t="s">
        <v>147</v>
      </c>
    </row>
    <row r="93" spans="1:8" ht="15.75" thickBot="1">
      <c r="A93" s="6" t="s">
        <v>28</v>
      </c>
      <c r="B93" s="6" t="s">
        <v>138</v>
      </c>
      <c r="C93" s="6" t="s">
        <v>66</v>
      </c>
      <c r="D93" s="6" t="s">
        <v>67</v>
      </c>
      <c r="E93" s="6" t="s">
        <v>68</v>
      </c>
      <c r="F93" s="6" t="s">
        <v>69</v>
      </c>
      <c r="G93" s="6" t="s">
        <v>60</v>
      </c>
      <c r="H93" s="28" t="s">
        <v>139</v>
      </c>
    </row>
    <row r="94" spans="1:8" ht="15">
      <c r="A94" t="s">
        <v>85</v>
      </c>
      <c r="B94">
        <v>2</v>
      </c>
      <c r="C94">
        <v>2</v>
      </c>
      <c r="D94">
        <v>0</v>
      </c>
      <c r="E94">
        <v>0</v>
      </c>
      <c r="F94">
        <v>0</v>
      </c>
      <c r="G94">
        <v>14</v>
      </c>
      <c r="H94" s="7">
        <f>(C94+D94)/(C94+D94+E94)</f>
        <v>1</v>
      </c>
    </row>
    <row r="95" spans="1:8" ht="15">
      <c r="A95" t="s">
        <v>89</v>
      </c>
      <c r="B95">
        <v>1</v>
      </c>
      <c r="C95">
        <v>2</v>
      </c>
      <c r="D95">
        <v>0</v>
      </c>
      <c r="E95">
        <v>0</v>
      </c>
      <c r="F95">
        <v>0</v>
      </c>
      <c r="G95">
        <v>7</v>
      </c>
      <c r="H95" s="7">
        <f>(C95+D95)/(C95+D95+E95)</f>
        <v>1</v>
      </c>
    </row>
    <row r="96" spans="1:8" ht="15">
      <c r="A96" t="s">
        <v>135</v>
      </c>
      <c r="B96">
        <v>1</v>
      </c>
      <c r="C96">
        <v>0</v>
      </c>
      <c r="D96">
        <v>0</v>
      </c>
      <c r="E96">
        <v>0</v>
      </c>
      <c r="F96" s="10">
        <v>0</v>
      </c>
      <c r="G96" s="10">
        <v>2</v>
      </c>
      <c r="H96" s="7" t="e">
        <f>(C96+D96)/(C96+D96+E96)</f>
        <v>#DIV/0!</v>
      </c>
    </row>
    <row r="97" spans="1:8" ht="15">
      <c r="A97" t="s">
        <v>109</v>
      </c>
      <c r="B97">
        <v>1</v>
      </c>
      <c r="C97">
        <v>1</v>
      </c>
      <c r="D97">
        <v>0</v>
      </c>
      <c r="E97">
        <v>0</v>
      </c>
      <c r="F97" s="10">
        <v>0</v>
      </c>
      <c r="G97" s="10">
        <v>3</v>
      </c>
      <c r="H97" s="7">
        <f>(C97+D97)/(C97+D97+E97)</f>
        <v>1</v>
      </c>
    </row>
    <row r="98" ht="15.75" thickBot="1"/>
    <row r="99" ht="15.75" thickBot="1">
      <c r="A99" s="6" t="s">
        <v>148</v>
      </c>
    </row>
    <row r="100" spans="1:8" ht="15.75" thickBot="1">
      <c r="A100" s="17" t="s">
        <v>28</v>
      </c>
      <c r="B100" s="6" t="s">
        <v>138</v>
      </c>
      <c r="C100" s="6" t="s">
        <v>66</v>
      </c>
      <c r="D100" s="6" t="s">
        <v>67</v>
      </c>
      <c r="E100" s="6" t="s">
        <v>68</v>
      </c>
      <c r="F100" s="6" t="s">
        <v>69</v>
      </c>
      <c r="G100" s="6" t="s">
        <v>60</v>
      </c>
      <c r="H100" s="28" t="s">
        <v>139</v>
      </c>
    </row>
    <row r="101" spans="1:8" ht="15">
      <c r="A101" t="s">
        <v>89</v>
      </c>
      <c r="B101">
        <v>1</v>
      </c>
      <c r="C101">
        <v>1</v>
      </c>
      <c r="D101">
        <v>1</v>
      </c>
      <c r="E101">
        <v>1</v>
      </c>
      <c r="F101">
        <v>0</v>
      </c>
      <c r="G101">
        <v>4</v>
      </c>
      <c r="H101" s="7">
        <f>(C101+D101)/(C101+D101+E101)</f>
        <v>0.6666666666666666</v>
      </c>
    </row>
    <row r="102" spans="1:8" ht="15">
      <c r="A102" s="13" t="s">
        <v>109</v>
      </c>
      <c r="B102" s="13">
        <v>3</v>
      </c>
      <c r="C102" s="13">
        <v>0</v>
      </c>
      <c r="D102" s="13">
        <v>0</v>
      </c>
      <c r="E102" s="13">
        <v>0</v>
      </c>
      <c r="F102" s="13">
        <v>0</v>
      </c>
      <c r="G102" s="13">
        <v>11</v>
      </c>
      <c r="H102" s="7" t="e">
        <f>(C102+D102)/(C102+D102+E102)</f>
        <v>#DIV/0!</v>
      </c>
    </row>
    <row r="103" spans="1:10" ht="15">
      <c r="A103" t="s">
        <v>88</v>
      </c>
      <c r="B103">
        <v>1</v>
      </c>
      <c r="C103">
        <v>0</v>
      </c>
      <c r="D103">
        <v>0</v>
      </c>
      <c r="E103">
        <v>1</v>
      </c>
      <c r="F103">
        <v>0</v>
      </c>
      <c r="G103">
        <v>5</v>
      </c>
      <c r="H103" s="7">
        <f>(C103+D103)/(C103+D103+E103)</f>
        <v>0</v>
      </c>
      <c r="I103" s="13"/>
      <c r="J103" s="13"/>
    </row>
    <row r="104" spans="1:8" ht="15">
      <c r="A104" t="s">
        <v>122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1</v>
      </c>
      <c r="H104" s="7" t="e">
        <f>(C104+D104)/(C104+D104+E104)</f>
        <v>#DIV/0!</v>
      </c>
    </row>
    <row r="105" spans="1:10" ht="15">
      <c r="A105" s="13" t="s">
        <v>136</v>
      </c>
      <c r="B105" s="13">
        <v>1</v>
      </c>
      <c r="C105" s="13">
        <v>1</v>
      </c>
      <c r="D105" s="13">
        <v>0</v>
      </c>
      <c r="E105" s="13">
        <v>0</v>
      </c>
      <c r="F105" s="10">
        <v>0</v>
      </c>
      <c r="G105" s="10">
        <v>5</v>
      </c>
      <c r="H105" s="7">
        <f>(C105+D105)/(C105+D105+E105)</f>
        <v>1</v>
      </c>
      <c r="I105" s="13"/>
      <c r="J105" s="13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A21" sqref="A21:J30"/>
    </sheetView>
  </sheetViews>
  <sheetFormatPr defaultColWidth="11.421875" defaultRowHeight="15"/>
  <cols>
    <col min="1" max="1" width="20.28125" style="0" bestFit="1" customWidth="1"/>
    <col min="2" max="2" width="9.421875" style="0" bestFit="1" customWidth="1"/>
    <col min="3" max="3" width="5.57421875" style="0" bestFit="1" customWidth="1"/>
    <col min="4" max="5" width="3.57421875" style="0" bestFit="1" customWidth="1"/>
    <col min="6" max="6" width="3.421875" style="0" bestFit="1" customWidth="1"/>
    <col min="7" max="7" width="5.00390625" style="0" bestFit="1" customWidth="1"/>
    <col min="8" max="9" width="3.28125" style="0" bestFit="1" customWidth="1"/>
    <col min="10" max="10" width="5.00390625" style="0" bestFit="1" customWidth="1"/>
    <col min="11" max="11" width="4.57421875" style="0" bestFit="1" customWidth="1"/>
    <col min="12" max="12" width="3.57421875" style="0" bestFit="1" customWidth="1"/>
    <col min="13" max="13" width="3.0039062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7.7109375" style="0" bestFit="1" customWidth="1"/>
    <col min="25" max="25" width="3.0039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</cols>
  <sheetData>
    <row r="1" ht="15">
      <c r="A1" s="5" t="s">
        <v>12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90</v>
      </c>
      <c r="B4">
        <v>1</v>
      </c>
      <c r="C4" s="7">
        <f>(G4/E4)</f>
        <v>0.25</v>
      </c>
      <c r="D4">
        <v>4</v>
      </c>
      <c r="E4">
        <v>4</v>
      </c>
      <c r="F4">
        <v>1</v>
      </c>
      <c r="G4">
        <v>1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2</v>
      </c>
      <c r="U4">
        <v>2</v>
      </c>
      <c r="V4" s="7">
        <f>((J4*4)+(I4*3)+(H4*2)+(G4-J4-I4-H4)*1)/E4</f>
        <v>0.75</v>
      </c>
      <c r="W4" s="7">
        <f>(G4+N4+P4)/(D4-L4)</f>
        <v>0.25</v>
      </c>
      <c r="X4" s="7">
        <f>V4+W4</f>
        <v>1</v>
      </c>
    </row>
    <row r="5" spans="1:24" ht="15">
      <c r="A5" t="s">
        <v>92</v>
      </c>
      <c r="B5">
        <v>1</v>
      </c>
      <c r="C5" s="7">
        <f aca="true" t="shared" si="0" ref="C5:C13">(G5/E5)</f>
        <v>0.3333333333333333</v>
      </c>
      <c r="D5">
        <v>4</v>
      </c>
      <c r="E5">
        <v>3</v>
      </c>
      <c r="F5">
        <v>3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4</v>
      </c>
      <c r="S5">
        <v>0</v>
      </c>
      <c r="T5">
        <v>0</v>
      </c>
      <c r="U5">
        <v>1</v>
      </c>
      <c r="V5" s="7">
        <f aca="true" t="shared" si="1" ref="V5:V13">((J5*4)+(I5*3)+(H5*2)+(G5-J5-I5-H5)*1)/E5</f>
        <v>0.3333333333333333</v>
      </c>
      <c r="W5" s="7">
        <f aca="true" t="shared" si="2" ref="W5:W13">(G5+N5+P5)/(D5-L5)</f>
        <v>0.5</v>
      </c>
      <c r="X5" s="7">
        <f aca="true" t="shared" si="3" ref="X5:X13">V5+W5</f>
        <v>0.8333333333333333</v>
      </c>
    </row>
    <row r="6" spans="1:24" ht="15">
      <c r="A6" t="s">
        <v>71</v>
      </c>
      <c r="B6">
        <v>1</v>
      </c>
      <c r="C6" s="7">
        <f t="shared" si="0"/>
        <v>0.25</v>
      </c>
      <c r="D6">
        <v>4</v>
      </c>
      <c r="E6">
        <v>4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1</v>
      </c>
      <c r="V6" s="7">
        <f t="shared" si="1"/>
        <v>0.5</v>
      </c>
      <c r="W6" s="7">
        <f t="shared" si="2"/>
        <v>0.25</v>
      </c>
      <c r="X6" s="7">
        <f t="shared" si="3"/>
        <v>0.75</v>
      </c>
    </row>
    <row r="7" spans="1:24" ht="15">
      <c r="A7" t="s">
        <v>72</v>
      </c>
      <c r="B7">
        <v>1</v>
      </c>
      <c r="C7" s="7">
        <f t="shared" si="0"/>
        <v>0.75</v>
      </c>
      <c r="D7">
        <v>4</v>
      </c>
      <c r="E7">
        <v>4</v>
      </c>
      <c r="F7">
        <v>1</v>
      </c>
      <c r="G7">
        <v>3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2</v>
      </c>
      <c r="V7" s="7">
        <f t="shared" si="1"/>
        <v>1</v>
      </c>
      <c r="W7" s="7">
        <f t="shared" si="2"/>
        <v>0.75</v>
      </c>
      <c r="X7" s="7">
        <f t="shared" si="3"/>
        <v>1.75</v>
      </c>
    </row>
    <row r="8" spans="1:24" ht="15">
      <c r="A8" t="s">
        <v>98</v>
      </c>
      <c r="B8">
        <v>1</v>
      </c>
      <c r="C8" s="7">
        <f t="shared" si="0"/>
        <v>0</v>
      </c>
      <c r="D8">
        <v>4</v>
      </c>
      <c r="E8">
        <v>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</row>
    <row r="9" spans="1:24" ht="15">
      <c r="A9" t="s">
        <v>99</v>
      </c>
      <c r="B9">
        <v>1</v>
      </c>
      <c r="C9" s="7">
        <f t="shared" si="0"/>
        <v>0</v>
      </c>
      <c r="D9">
        <v>4</v>
      </c>
      <c r="E9">
        <v>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 s="7">
        <f t="shared" si="1"/>
        <v>0</v>
      </c>
      <c r="W9" s="7">
        <f t="shared" si="2"/>
        <v>0.25</v>
      </c>
      <c r="X9" s="7">
        <f t="shared" si="3"/>
        <v>0.25</v>
      </c>
    </row>
    <row r="10" spans="1:24" ht="15">
      <c r="A10" t="s">
        <v>100</v>
      </c>
      <c r="B10">
        <v>1</v>
      </c>
      <c r="C10" s="7">
        <f t="shared" si="0"/>
        <v>0</v>
      </c>
      <c r="D10">
        <v>4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</row>
    <row r="11" spans="1:24" ht="15">
      <c r="A11" t="s">
        <v>93</v>
      </c>
      <c r="B11">
        <v>1</v>
      </c>
      <c r="C11" s="7">
        <f t="shared" si="0"/>
        <v>0.3333333333333333</v>
      </c>
      <c r="D11">
        <v>4</v>
      </c>
      <c r="E11">
        <v>3</v>
      </c>
      <c r="F11">
        <v>1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1</v>
      </c>
      <c r="S11">
        <v>1</v>
      </c>
      <c r="T11">
        <v>0</v>
      </c>
      <c r="U11">
        <v>0</v>
      </c>
      <c r="V11" s="7">
        <f t="shared" si="1"/>
        <v>0.3333333333333333</v>
      </c>
      <c r="W11" s="7">
        <f t="shared" si="2"/>
        <v>0.5</v>
      </c>
      <c r="X11" s="7">
        <f t="shared" si="3"/>
        <v>0.8333333333333333</v>
      </c>
    </row>
    <row r="12" spans="1:24" ht="15.75" thickBot="1">
      <c r="A12" s="8" t="s">
        <v>91</v>
      </c>
      <c r="B12" s="8">
        <v>1</v>
      </c>
      <c r="C12" s="9">
        <f t="shared" si="0"/>
        <v>0.25</v>
      </c>
      <c r="D12" s="8">
        <v>4</v>
      </c>
      <c r="E12" s="8">
        <v>4</v>
      </c>
      <c r="F12" s="8">
        <v>1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9">
        <f t="shared" si="1"/>
        <v>0.25</v>
      </c>
      <c r="W12" s="9">
        <f t="shared" si="2"/>
        <v>0.25</v>
      </c>
      <c r="X12" s="9">
        <f t="shared" si="3"/>
        <v>0.5</v>
      </c>
    </row>
    <row r="13" spans="1:24" ht="15">
      <c r="A13" s="10" t="s">
        <v>52</v>
      </c>
      <c r="B13" s="10">
        <v>1</v>
      </c>
      <c r="C13" s="7">
        <f t="shared" si="0"/>
        <v>0.24242424242424243</v>
      </c>
      <c r="D13">
        <f>SUM(D4:D12)</f>
        <v>36</v>
      </c>
      <c r="E13">
        <f aca="true" t="shared" si="4" ref="E13:U13">SUM(E4:E12)</f>
        <v>33</v>
      </c>
      <c r="F13">
        <f t="shared" si="4"/>
        <v>8</v>
      </c>
      <c r="G13">
        <f t="shared" si="4"/>
        <v>8</v>
      </c>
      <c r="H13">
        <f t="shared" si="4"/>
        <v>2</v>
      </c>
      <c r="I13">
        <f t="shared" si="4"/>
        <v>1</v>
      </c>
      <c r="J13">
        <f t="shared" si="4"/>
        <v>0</v>
      </c>
      <c r="K13">
        <f t="shared" si="4"/>
        <v>0</v>
      </c>
      <c r="L13">
        <f t="shared" si="4"/>
        <v>0</v>
      </c>
      <c r="M13">
        <f t="shared" si="4"/>
        <v>0</v>
      </c>
      <c r="N13">
        <f t="shared" si="4"/>
        <v>2</v>
      </c>
      <c r="O13">
        <f t="shared" si="4"/>
        <v>0</v>
      </c>
      <c r="P13">
        <f t="shared" si="4"/>
        <v>1</v>
      </c>
      <c r="Q13">
        <f t="shared" si="4"/>
        <v>0</v>
      </c>
      <c r="R13">
        <f t="shared" si="4"/>
        <v>6</v>
      </c>
      <c r="S13">
        <f t="shared" si="4"/>
        <v>1</v>
      </c>
      <c r="T13">
        <f t="shared" si="4"/>
        <v>7</v>
      </c>
      <c r="U13">
        <f t="shared" si="4"/>
        <v>6</v>
      </c>
      <c r="V13" s="7">
        <f t="shared" si="1"/>
        <v>0.36363636363636365</v>
      </c>
      <c r="W13" s="7">
        <f t="shared" si="2"/>
        <v>0.3055555555555556</v>
      </c>
      <c r="X13" s="7">
        <f t="shared" si="3"/>
        <v>0.6691919191919192</v>
      </c>
    </row>
    <row r="15" ht="15.75" thickBot="1">
      <c r="A15" t="s">
        <v>24</v>
      </c>
    </row>
    <row r="16" spans="1:28" ht="15.75" thickBot="1">
      <c r="A16" s="17" t="s">
        <v>28</v>
      </c>
      <c r="B16" s="6" t="s">
        <v>53</v>
      </c>
      <c r="C16" s="6" t="s">
        <v>29</v>
      </c>
      <c r="D16" s="6" t="s">
        <v>54</v>
      </c>
      <c r="E16" s="6" t="s">
        <v>55</v>
      </c>
      <c r="F16" s="6" t="s">
        <v>56</v>
      </c>
      <c r="G16" s="6" t="s">
        <v>57</v>
      </c>
      <c r="H16" s="6" t="s">
        <v>58</v>
      </c>
      <c r="I16" s="6" t="s">
        <v>59</v>
      </c>
      <c r="J16" s="6" t="s">
        <v>60</v>
      </c>
      <c r="K16" s="6" t="s">
        <v>31</v>
      </c>
      <c r="L16" s="6" t="s">
        <v>32</v>
      </c>
      <c r="M16" s="6" t="s">
        <v>33</v>
      </c>
      <c r="N16" s="6" t="s">
        <v>61</v>
      </c>
      <c r="O16" s="6" t="s">
        <v>34</v>
      </c>
      <c r="P16" s="6" t="s">
        <v>35</v>
      </c>
      <c r="Q16" s="6" t="s">
        <v>36</v>
      </c>
      <c r="R16" s="6" t="s">
        <v>37</v>
      </c>
      <c r="S16" s="6" t="s">
        <v>39</v>
      </c>
      <c r="T16" s="6" t="s">
        <v>40</v>
      </c>
      <c r="U16" s="6" t="s">
        <v>41</v>
      </c>
      <c r="V16" s="6" t="s">
        <v>42</v>
      </c>
      <c r="W16" s="6" t="s">
        <v>43</v>
      </c>
      <c r="X16" s="6" t="s">
        <v>44</v>
      </c>
      <c r="Y16" s="6" t="s">
        <v>47</v>
      </c>
      <c r="Z16" s="6" t="s">
        <v>62</v>
      </c>
      <c r="AA16" s="6" t="s">
        <v>63</v>
      </c>
      <c r="AB16" s="18" t="s">
        <v>64</v>
      </c>
    </row>
    <row r="17" spans="1:28" ht="15.75" thickBot="1">
      <c r="A17" s="21" t="s">
        <v>101</v>
      </c>
      <c r="B17" s="20">
        <f>7*(N17/J17)</f>
        <v>2</v>
      </c>
      <c r="C17" s="21">
        <v>1</v>
      </c>
      <c r="D17" s="21">
        <v>1</v>
      </c>
      <c r="E17" s="21">
        <v>1</v>
      </c>
      <c r="F17" s="21">
        <v>0</v>
      </c>
      <c r="G17" s="21" t="s">
        <v>22</v>
      </c>
      <c r="H17" s="21">
        <v>0</v>
      </c>
      <c r="I17" s="21">
        <v>0</v>
      </c>
      <c r="J17" s="21">
        <v>7</v>
      </c>
      <c r="K17" s="21">
        <v>26</v>
      </c>
      <c r="L17" s="21">
        <v>24</v>
      </c>
      <c r="M17" s="21">
        <v>2</v>
      </c>
      <c r="N17" s="21">
        <v>2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1</v>
      </c>
      <c r="V17" s="21">
        <v>0</v>
      </c>
      <c r="W17" s="21">
        <v>0</v>
      </c>
      <c r="X17" s="21">
        <v>0</v>
      </c>
      <c r="Y17" s="21">
        <v>8</v>
      </c>
      <c r="Z17" s="21">
        <v>0</v>
      </c>
      <c r="AA17" s="21">
        <v>0</v>
      </c>
      <c r="AB17" s="22">
        <f>O17/L17</f>
        <v>0.16666666666666666</v>
      </c>
    </row>
    <row r="18" spans="1:28" ht="15">
      <c r="A18" s="10" t="s">
        <v>52</v>
      </c>
      <c r="B18" s="11">
        <f>7*(N18/J18)</f>
        <v>2</v>
      </c>
      <c r="C18">
        <v>1</v>
      </c>
      <c r="D18">
        <f>SUM(D17:D17)</f>
        <v>1</v>
      </c>
      <c r="E18">
        <f>SUM(E17:E17)</f>
        <v>1</v>
      </c>
      <c r="F18">
        <f>SUM(F17:F17)</f>
        <v>0</v>
      </c>
      <c r="G18" t="s">
        <v>22</v>
      </c>
      <c r="H18">
        <f aca="true" t="shared" si="5" ref="H18:AA18">SUM(H17:H17)</f>
        <v>0</v>
      </c>
      <c r="I18">
        <f t="shared" si="5"/>
        <v>0</v>
      </c>
      <c r="J18">
        <f t="shared" si="5"/>
        <v>7</v>
      </c>
      <c r="K18">
        <f t="shared" si="5"/>
        <v>26</v>
      </c>
      <c r="L18">
        <f t="shared" si="5"/>
        <v>24</v>
      </c>
      <c r="M18">
        <f t="shared" si="5"/>
        <v>2</v>
      </c>
      <c r="N18">
        <f t="shared" si="5"/>
        <v>2</v>
      </c>
      <c r="O18">
        <f t="shared" si="5"/>
        <v>4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1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8</v>
      </c>
      <c r="Z18">
        <f t="shared" si="5"/>
        <v>0</v>
      </c>
      <c r="AA18">
        <f t="shared" si="5"/>
        <v>0</v>
      </c>
      <c r="AB18" s="7">
        <f>O18/L18</f>
        <v>0.16666666666666666</v>
      </c>
    </row>
    <row r="20" ht="15.75" thickBot="1">
      <c r="A20" t="s">
        <v>26</v>
      </c>
    </row>
    <row r="21" spans="1:10" ht="15.75" thickBot="1">
      <c r="A21" s="6" t="s">
        <v>28</v>
      </c>
      <c r="B21" s="6" t="s">
        <v>74</v>
      </c>
      <c r="C21" s="6" t="s">
        <v>66</v>
      </c>
      <c r="D21" s="6" t="s">
        <v>67</v>
      </c>
      <c r="E21" s="6" t="s">
        <v>68</v>
      </c>
      <c r="F21" s="6" t="s">
        <v>69</v>
      </c>
      <c r="G21" s="6" t="s">
        <v>60</v>
      </c>
      <c r="H21" s="6" t="s">
        <v>70</v>
      </c>
      <c r="I21" s="6" t="s">
        <v>45</v>
      </c>
      <c r="J21" s="6" t="s">
        <v>46</v>
      </c>
    </row>
    <row r="22" spans="1:7" ht="15">
      <c r="A22" t="s">
        <v>101</v>
      </c>
      <c r="B22">
        <v>1</v>
      </c>
      <c r="C22">
        <v>1</v>
      </c>
      <c r="D22">
        <v>3</v>
      </c>
      <c r="E22">
        <v>0</v>
      </c>
      <c r="F22">
        <v>0</v>
      </c>
      <c r="G22">
        <v>7</v>
      </c>
    </row>
    <row r="23" spans="1:10" ht="15">
      <c r="A23" t="s">
        <v>92</v>
      </c>
      <c r="B23">
        <v>2</v>
      </c>
      <c r="C23">
        <v>8</v>
      </c>
      <c r="D23">
        <v>0</v>
      </c>
      <c r="E23">
        <v>0</v>
      </c>
      <c r="F23">
        <v>0</v>
      </c>
      <c r="G23">
        <v>7</v>
      </c>
      <c r="H23">
        <v>1</v>
      </c>
      <c r="I23">
        <v>2</v>
      </c>
      <c r="J23">
        <v>0</v>
      </c>
    </row>
    <row r="24" spans="1:7" ht="15">
      <c r="A24" t="s">
        <v>72</v>
      </c>
      <c r="B24">
        <v>3</v>
      </c>
      <c r="C24">
        <v>7</v>
      </c>
      <c r="D24">
        <v>1</v>
      </c>
      <c r="E24">
        <v>0</v>
      </c>
      <c r="F24">
        <v>0</v>
      </c>
      <c r="G24">
        <v>7</v>
      </c>
    </row>
    <row r="25" spans="1:7" ht="15">
      <c r="A25" t="s">
        <v>98</v>
      </c>
      <c r="B25">
        <v>4</v>
      </c>
      <c r="C25">
        <v>1</v>
      </c>
      <c r="D25">
        <v>0</v>
      </c>
      <c r="E25">
        <v>0</v>
      </c>
      <c r="F25">
        <v>0</v>
      </c>
      <c r="G25">
        <v>7</v>
      </c>
    </row>
    <row r="26" spans="1:7" ht="15">
      <c r="A26" t="s">
        <v>90</v>
      </c>
      <c r="B26">
        <v>5</v>
      </c>
      <c r="C26">
        <v>1</v>
      </c>
      <c r="D26">
        <v>0</v>
      </c>
      <c r="E26">
        <v>0</v>
      </c>
      <c r="F26">
        <v>0</v>
      </c>
      <c r="G26">
        <v>7</v>
      </c>
    </row>
    <row r="27" spans="1:7" ht="15">
      <c r="A27" t="s">
        <v>99</v>
      </c>
      <c r="B27">
        <v>6</v>
      </c>
      <c r="C27">
        <v>1</v>
      </c>
      <c r="D27">
        <v>5</v>
      </c>
      <c r="E27">
        <v>0</v>
      </c>
      <c r="F27">
        <v>0</v>
      </c>
      <c r="G27">
        <v>7</v>
      </c>
    </row>
    <row r="28" spans="1:7" ht="15">
      <c r="A28" s="13" t="s">
        <v>91</v>
      </c>
      <c r="B28">
        <v>7</v>
      </c>
      <c r="C28">
        <v>1</v>
      </c>
      <c r="D28">
        <v>0</v>
      </c>
      <c r="E28">
        <v>0</v>
      </c>
      <c r="F28">
        <v>0</v>
      </c>
      <c r="G28">
        <v>7</v>
      </c>
    </row>
    <row r="29" spans="1:7" ht="15">
      <c r="A29" t="s">
        <v>71</v>
      </c>
      <c r="B29">
        <v>8</v>
      </c>
      <c r="C29">
        <v>0</v>
      </c>
      <c r="D29">
        <v>0</v>
      </c>
      <c r="E29">
        <v>0</v>
      </c>
      <c r="F29">
        <v>0</v>
      </c>
      <c r="G29">
        <v>7</v>
      </c>
    </row>
    <row r="30" spans="1:10" ht="15.75" thickBot="1">
      <c r="A30" s="8" t="s">
        <v>100</v>
      </c>
      <c r="B30" s="8">
        <v>9</v>
      </c>
      <c r="C30" s="8">
        <v>1</v>
      </c>
      <c r="D30" s="8">
        <v>0</v>
      </c>
      <c r="E30" s="8">
        <v>0</v>
      </c>
      <c r="F30" s="8">
        <v>0</v>
      </c>
      <c r="G30" s="8">
        <v>7</v>
      </c>
      <c r="H30" s="8"/>
      <c r="I30" s="8"/>
      <c r="J30" s="8"/>
    </row>
    <row r="31" spans="1:10" ht="15">
      <c r="A31" s="10" t="s">
        <v>52</v>
      </c>
      <c r="C31">
        <f aca="true" t="shared" si="6" ref="C31:J31">SUM(C22:C30)</f>
        <v>21</v>
      </c>
      <c r="D31">
        <f t="shared" si="6"/>
        <v>9</v>
      </c>
      <c r="E31">
        <f t="shared" si="6"/>
        <v>0</v>
      </c>
      <c r="F31">
        <f t="shared" si="6"/>
        <v>0</v>
      </c>
      <c r="G31">
        <f t="shared" si="6"/>
        <v>63</v>
      </c>
      <c r="H31">
        <f t="shared" si="6"/>
        <v>1</v>
      </c>
      <c r="I31">
        <f t="shared" si="6"/>
        <v>2</v>
      </c>
      <c r="J31">
        <f t="shared" si="6"/>
        <v>0</v>
      </c>
    </row>
    <row r="33" ht="15">
      <c r="A33" s="5" t="s">
        <v>73</v>
      </c>
    </row>
    <row r="34" ht="15.75" thickBot="1">
      <c r="A34" t="s">
        <v>27</v>
      </c>
    </row>
    <row r="35" spans="1:24" ht="15.75" thickBot="1">
      <c r="A35" s="6" t="s">
        <v>28</v>
      </c>
      <c r="B35" s="6" t="s">
        <v>29</v>
      </c>
      <c r="C35" s="6" t="s">
        <v>30</v>
      </c>
      <c r="D35" s="6" t="s">
        <v>31</v>
      </c>
      <c r="E35" s="6" t="s">
        <v>32</v>
      </c>
      <c r="F35" s="6" t="s">
        <v>33</v>
      </c>
      <c r="G35" s="6" t="s">
        <v>34</v>
      </c>
      <c r="H35" s="6" t="s">
        <v>35</v>
      </c>
      <c r="I35" s="6" t="s">
        <v>36</v>
      </c>
      <c r="J35" s="6" t="s">
        <v>37</v>
      </c>
      <c r="K35" s="6" t="s">
        <v>38</v>
      </c>
      <c r="L35" s="6" t="s">
        <v>39</v>
      </c>
      <c r="M35" s="6" t="s">
        <v>40</v>
      </c>
      <c r="N35" s="6" t="s">
        <v>41</v>
      </c>
      <c r="O35" s="6" t="s">
        <v>42</v>
      </c>
      <c r="P35" s="6" t="s">
        <v>43</v>
      </c>
      <c r="Q35" s="6" t="s">
        <v>44</v>
      </c>
      <c r="R35" s="6" t="s">
        <v>45</v>
      </c>
      <c r="S35" s="6" t="s">
        <v>46</v>
      </c>
      <c r="T35" s="6" t="s">
        <v>47</v>
      </c>
      <c r="U35" s="6" t="s">
        <v>48</v>
      </c>
      <c r="V35" s="6" t="s">
        <v>49</v>
      </c>
      <c r="W35" s="6" t="s">
        <v>50</v>
      </c>
      <c r="X35" s="6" t="s">
        <v>51</v>
      </c>
    </row>
    <row r="36" spans="1:24" ht="15">
      <c r="A36" t="s">
        <v>95</v>
      </c>
      <c r="B36">
        <v>1</v>
      </c>
      <c r="C36" s="7">
        <f>(G36/E36)</f>
        <v>0.6666666666666666</v>
      </c>
      <c r="D36">
        <v>3</v>
      </c>
      <c r="E36">
        <v>3</v>
      </c>
      <c r="F36">
        <v>2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</v>
      </c>
      <c r="S36">
        <v>0</v>
      </c>
      <c r="T36">
        <v>0</v>
      </c>
      <c r="U36">
        <v>0</v>
      </c>
      <c r="V36" s="7">
        <f>((J36*4)+(I36*3)+(H36*2)+(G36-J36-I36-H36)*1)/E36</f>
        <v>0.6666666666666666</v>
      </c>
      <c r="W36" s="7">
        <f>(G36+N36+P36)/(D36-L36)</f>
        <v>0.6666666666666666</v>
      </c>
      <c r="X36" s="7">
        <f>V36+W36</f>
        <v>1.3333333333333333</v>
      </c>
    </row>
    <row r="37" spans="1:24" ht="15">
      <c r="A37" t="s">
        <v>75</v>
      </c>
      <c r="B37">
        <v>1</v>
      </c>
      <c r="C37" s="7" t="e">
        <f aca="true" t="shared" si="7" ref="C37:C49">(G37/E37)</f>
        <v>#DIV/0!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 s="7" t="e">
        <f aca="true" t="shared" si="8" ref="V37:V49">((J37*4)+(I37*3)+(H37*2)+(G37-J37-I37-H37)*1)/E37</f>
        <v>#DIV/0!</v>
      </c>
      <c r="W37" s="7" t="e">
        <f aca="true" t="shared" si="9" ref="W37:W49">(G37+N37+P37)/(D37-L37)</f>
        <v>#DIV/0!</v>
      </c>
      <c r="X37" s="7" t="e">
        <f aca="true" t="shared" si="10" ref="X37:X49">V37+W37</f>
        <v>#DIV/0!</v>
      </c>
    </row>
    <row r="38" spans="1:24" ht="15">
      <c r="A38" t="s">
        <v>105</v>
      </c>
      <c r="B38">
        <v>1</v>
      </c>
      <c r="C38" s="7">
        <f t="shared" si="7"/>
        <v>0</v>
      </c>
      <c r="D38">
        <v>2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 s="7">
        <f t="shared" si="8"/>
        <v>0</v>
      </c>
      <c r="W38" s="7">
        <f t="shared" si="9"/>
        <v>0</v>
      </c>
      <c r="X38" s="7">
        <f t="shared" si="10"/>
        <v>0</v>
      </c>
    </row>
    <row r="39" spans="1:24" ht="15">
      <c r="A39" t="s">
        <v>106</v>
      </c>
      <c r="B39">
        <v>1</v>
      </c>
      <c r="C39" s="7" t="e">
        <f t="shared" si="7"/>
        <v>#DIV/0!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 s="7" t="e">
        <f t="shared" si="8"/>
        <v>#DIV/0!</v>
      </c>
      <c r="W39" s="7" t="e">
        <f t="shared" si="9"/>
        <v>#DIV/0!</v>
      </c>
      <c r="X39" s="7" t="e">
        <f t="shared" si="10"/>
        <v>#DIV/0!</v>
      </c>
    </row>
    <row r="40" spans="1:24" ht="15">
      <c r="A40" t="s">
        <v>77</v>
      </c>
      <c r="B40">
        <v>1</v>
      </c>
      <c r="C40" s="7">
        <f t="shared" si="7"/>
        <v>0</v>
      </c>
      <c r="D40">
        <v>3</v>
      </c>
      <c r="E40">
        <v>3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 s="7">
        <f t="shared" si="8"/>
        <v>0</v>
      </c>
      <c r="W40" s="7">
        <f t="shared" si="9"/>
        <v>0</v>
      </c>
      <c r="X40" s="7">
        <f t="shared" si="10"/>
        <v>0</v>
      </c>
    </row>
    <row r="41" spans="1:24" ht="15">
      <c r="A41" t="s">
        <v>76</v>
      </c>
      <c r="B41">
        <v>1</v>
      </c>
      <c r="C41" s="7">
        <f t="shared" si="7"/>
        <v>0.3333333333333333</v>
      </c>
      <c r="D41">
        <v>3</v>
      </c>
      <c r="E41">
        <v>3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 s="7">
        <f t="shared" si="8"/>
        <v>0.3333333333333333</v>
      </c>
      <c r="W41" s="7">
        <f t="shared" si="9"/>
        <v>0.3333333333333333</v>
      </c>
      <c r="X41" s="7">
        <f t="shared" si="10"/>
        <v>0.6666666666666666</v>
      </c>
    </row>
    <row r="42" spans="1:24" ht="15">
      <c r="A42" t="s">
        <v>96</v>
      </c>
      <c r="B42">
        <v>1</v>
      </c>
      <c r="C42" s="7">
        <f t="shared" si="7"/>
        <v>0</v>
      </c>
      <c r="D42">
        <v>3</v>
      </c>
      <c r="E42">
        <v>3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 s="7">
        <f t="shared" si="8"/>
        <v>0</v>
      </c>
      <c r="W42" s="7">
        <f t="shared" si="9"/>
        <v>0</v>
      </c>
      <c r="X42" s="7">
        <f t="shared" si="10"/>
        <v>0</v>
      </c>
    </row>
    <row r="43" spans="1:24" ht="15">
      <c r="A43" s="10" t="s">
        <v>82</v>
      </c>
      <c r="B43">
        <v>1</v>
      </c>
      <c r="C43" s="7">
        <f t="shared" si="7"/>
        <v>0</v>
      </c>
      <c r="D43">
        <v>1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 s="7">
        <f t="shared" si="8"/>
        <v>0</v>
      </c>
      <c r="W43" s="7">
        <f t="shared" si="9"/>
        <v>0</v>
      </c>
      <c r="X43" s="7">
        <f t="shared" si="10"/>
        <v>0</v>
      </c>
    </row>
    <row r="44" spans="1:24" ht="15">
      <c r="A44" s="10" t="s">
        <v>102</v>
      </c>
      <c r="B44">
        <v>1</v>
      </c>
      <c r="C44" s="7">
        <f t="shared" si="7"/>
        <v>0</v>
      </c>
      <c r="D44">
        <v>2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7">
        <f t="shared" si="8"/>
        <v>0</v>
      </c>
      <c r="W44" s="7">
        <f t="shared" si="9"/>
        <v>0.5</v>
      </c>
      <c r="X44" s="7">
        <f t="shared" si="10"/>
        <v>0.5</v>
      </c>
    </row>
    <row r="45" spans="1:24" ht="15">
      <c r="A45" s="10" t="s">
        <v>103</v>
      </c>
      <c r="B45">
        <v>1</v>
      </c>
      <c r="C45" s="7">
        <f t="shared" si="7"/>
        <v>0</v>
      </c>
      <c r="D45">
        <v>3</v>
      </c>
      <c r="E45">
        <v>3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 s="7">
        <f t="shared" si="8"/>
        <v>0</v>
      </c>
      <c r="W45" s="7">
        <f t="shared" si="9"/>
        <v>0</v>
      </c>
      <c r="X45" s="7">
        <f t="shared" si="10"/>
        <v>0</v>
      </c>
    </row>
    <row r="46" spans="1:24" ht="15">
      <c r="A46" s="10" t="s">
        <v>104</v>
      </c>
      <c r="B46">
        <v>1</v>
      </c>
      <c r="C46" s="7">
        <f t="shared" si="7"/>
        <v>0.5</v>
      </c>
      <c r="D46">
        <v>2</v>
      </c>
      <c r="E46">
        <v>2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 s="7">
        <f t="shared" si="8"/>
        <v>0.5</v>
      </c>
      <c r="W46" s="7">
        <f t="shared" si="9"/>
        <v>0.5</v>
      </c>
      <c r="X46" s="7">
        <f t="shared" si="10"/>
        <v>1</v>
      </c>
    </row>
    <row r="47" spans="1:24" ht="15">
      <c r="A47" s="10" t="s">
        <v>79</v>
      </c>
      <c r="B47">
        <v>1</v>
      </c>
      <c r="C47" s="7">
        <f t="shared" si="7"/>
        <v>0</v>
      </c>
      <c r="D47">
        <v>1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s="7">
        <f t="shared" si="8"/>
        <v>0</v>
      </c>
      <c r="W47" s="7">
        <f t="shared" si="9"/>
        <v>0</v>
      </c>
      <c r="X47" s="7">
        <f t="shared" si="10"/>
        <v>0</v>
      </c>
    </row>
    <row r="48" spans="1:24" ht="15.75" thickBot="1">
      <c r="A48" s="19" t="s">
        <v>81</v>
      </c>
      <c r="B48" s="8">
        <v>1</v>
      </c>
      <c r="C48" s="9">
        <f t="shared" si="7"/>
        <v>0</v>
      </c>
      <c r="D48" s="8">
        <v>2</v>
      </c>
      <c r="E48" s="8">
        <v>2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2</v>
      </c>
      <c r="U48" s="8">
        <v>0</v>
      </c>
      <c r="V48" s="9">
        <f t="shared" si="8"/>
        <v>0</v>
      </c>
      <c r="W48" s="9">
        <f t="shared" si="9"/>
        <v>0</v>
      </c>
      <c r="X48" s="9">
        <f t="shared" si="10"/>
        <v>0</v>
      </c>
    </row>
    <row r="49" spans="1:24" ht="15">
      <c r="A49" s="10" t="s">
        <v>52</v>
      </c>
      <c r="B49" s="10">
        <v>1</v>
      </c>
      <c r="C49" s="7">
        <f t="shared" si="7"/>
        <v>0.16666666666666666</v>
      </c>
      <c r="D49">
        <f aca="true" t="shared" si="11" ref="D49:U49">SUM(D36:D48)</f>
        <v>26</v>
      </c>
      <c r="E49">
        <f t="shared" si="11"/>
        <v>24</v>
      </c>
      <c r="F49">
        <f t="shared" si="11"/>
        <v>2</v>
      </c>
      <c r="G49">
        <f t="shared" si="11"/>
        <v>4</v>
      </c>
      <c r="H49">
        <f t="shared" si="11"/>
        <v>0</v>
      </c>
      <c r="I49">
        <f t="shared" si="11"/>
        <v>0</v>
      </c>
      <c r="J49">
        <f t="shared" si="11"/>
        <v>0</v>
      </c>
      <c r="K49">
        <f t="shared" si="11"/>
        <v>0</v>
      </c>
      <c r="L49">
        <f t="shared" si="11"/>
        <v>1</v>
      </c>
      <c r="M49">
        <f t="shared" si="11"/>
        <v>0</v>
      </c>
      <c r="N49">
        <f t="shared" si="11"/>
        <v>1</v>
      </c>
      <c r="O49">
        <f t="shared" si="11"/>
        <v>0</v>
      </c>
      <c r="P49">
        <f t="shared" si="11"/>
        <v>0</v>
      </c>
      <c r="Q49">
        <f t="shared" si="11"/>
        <v>0</v>
      </c>
      <c r="R49">
        <f t="shared" si="11"/>
        <v>2</v>
      </c>
      <c r="S49">
        <f t="shared" si="11"/>
        <v>0</v>
      </c>
      <c r="T49">
        <f t="shared" si="11"/>
        <v>8</v>
      </c>
      <c r="U49">
        <f t="shared" si="11"/>
        <v>2</v>
      </c>
      <c r="V49" s="7">
        <f t="shared" si="8"/>
        <v>0.16666666666666666</v>
      </c>
      <c r="W49" s="7">
        <f t="shared" si="9"/>
        <v>0.2</v>
      </c>
      <c r="X49" s="7">
        <f t="shared" si="10"/>
        <v>0.3666666666666667</v>
      </c>
    </row>
    <row r="51" ht="15.75" thickBot="1">
      <c r="A51" t="s">
        <v>24</v>
      </c>
    </row>
    <row r="52" spans="1:28" ht="15.75" thickBot="1">
      <c r="A52" s="17" t="s">
        <v>28</v>
      </c>
      <c r="B52" s="6" t="s">
        <v>53</v>
      </c>
      <c r="C52" s="6" t="s">
        <v>29</v>
      </c>
      <c r="D52" s="6" t="s">
        <v>54</v>
      </c>
      <c r="E52" s="6" t="s">
        <v>55</v>
      </c>
      <c r="F52" s="6" t="s">
        <v>56</v>
      </c>
      <c r="G52" s="6" t="s">
        <v>57</v>
      </c>
      <c r="H52" s="6" t="s">
        <v>58</v>
      </c>
      <c r="I52" s="6" t="s">
        <v>59</v>
      </c>
      <c r="J52" s="6" t="s">
        <v>60</v>
      </c>
      <c r="K52" s="6" t="s">
        <v>31</v>
      </c>
      <c r="L52" s="6" t="s">
        <v>32</v>
      </c>
      <c r="M52" s="6" t="s">
        <v>33</v>
      </c>
      <c r="N52" s="6" t="s">
        <v>61</v>
      </c>
      <c r="O52" s="6" t="s">
        <v>34</v>
      </c>
      <c r="P52" s="6" t="s">
        <v>35</v>
      </c>
      <c r="Q52" s="6" t="s">
        <v>36</v>
      </c>
      <c r="R52" s="6" t="s">
        <v>37</v>
      </c>
      <c r="S52" s="6" t="s">
        <v>39</v>
      </c>
      <c r="T52" s="6" t="s">
        <v>40</v>
      </c>
      <c r="U52" s="6" t="s">
        <v>41</v>
      </c>
      <c r="V52" s="6" t="s">
        <v>42</v>
      </c>
      <c r="W52" s="6" t="s">
        <v>43</v>
      </c>
      <c r="X52" s="6" t="s">
        <v>44</v>
      </c>
      <c r="Y52" s="6" t="s">
        <v>47</v>
      </c>
      <c r="Z52" s="6" t="s">
        <v>62</v>
      </c>
      <c r="AA52" s="6" t="s">
        <v>63</v>
      </c>
      <c r="AB52" s="18" t="s">
        <v>64</v>
      </c>
    </row>
    <row r="53" spans="1:28" ht="15">
      <c r="A53" s="13" t="s">
        <v>79</v>
      </c>
      <c r="B53" s="14">
        <f>7*(N53/J53)</f>
        <v>14</v>
      </c>
      <c r="C53" s="13">
        <v>1</v>
      </c>
      <c r="D53" s="13">
        <v>1</v>
      </c>
      <c r="E53" s="13">
        <v>0</v>
      </c>
      <c r="F53" s="10">
        <v>0</v>
      </c>
      <c r="G53" s="13" t="s">
        <v>65</v>
      </c>
      <c r="H53" s="10">
        <v>0</v>
      </c>
      <c r="I53" s="10">
        <v>0</v>
      </c>
      <c r="J53" s="10">
        <v>2</v>
      </c>
      <c r="K53" s="10">
        <v>13</v>
      </c>
      <c r="L53" s="10">
        <v>12</v>
      </c>
      <c r="M53" s="10">
        <v>5</v>
      </c>
      <c r="N53" s="10">
        <v>4</v>
      </c>
      <c r="O53" s="10">
        <v>4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5">
        <f>O53/L53</f>
        <v>0.3333333333333333</v>
      </c>
    </row>
    <row r="54" spans="1:28" ht="15">
      <c r="A54" s="10" t="s">
        <v>76</v>
      </c>
      <c r="B54" s="14">
        <f>7*(N54/J54)</f>
        <v>0</v>
      </c>
      <c r="C54" s="13">
        <v>1</v>
      </c>
      <c r="D54" s="13">
        <v>0</v>
      </c>
      <c r="E54" s="13">
        <v>0</v>
      </c>
      <c r="F54" s="10">
        <v>0</v>
      </c>
      <c r="G54" s="13" t="s">
        <v>23</v>
      </c>
      <c r="H54" s="10">
        <v>0</v>
      </c>
      <c r="I54" s="10">
        <v>0</v>
      </c>
      <c r="J54" s="10">
        <v>4</v>
      </c>
      <c r="K54" s="10">
        <v>19</v>
      </c>
      <c r="L54" s="10">
        <v>18</v>
      </c>
      <c r="M54" s="10">
        <v>3</v>
      </c>
      <c r="N54" s="10">
        <v>0</v>
      </c>
      <c r="O54" s="10">
        <v>4</v>
      </c>
      <c r="P54" s="10">
        <v>1</v>
      </c>
      <c r="Q54" s="10">
        <v>0</v>
      </c>
      <c r="R54" s="10">
        <v>0</v>
      </c>
      <c r="S54" s="10">
        <v>0</v>
      </c>
      <c r="T54" s="10">
        <v>0</v>
      </c>
      <c r="U54" s="10">
        <v>1</v>
      </c>
      <c r="V54" s="10">
        <v>0</v>
      </c>
      <c r="W54" s="10">
        <v>0</v>
      </c>
      <c r="X54" s="10">
        <v>0</v>
      </c>
      <c r="Y54" s="10">
        <v>7</v>
      </c>
      <c r="Z54" s="10">
        <v>0</v>
      </c>
      <c r="AA54" s="10">
        <v>0</v>
      </c>
      <c r="AB54" s="15">
        <f>O54/L54</f>
        <v>0.2222222222222222</v>
      </c>
    </row>
    <row r="55" spans="1:28" ht="15.75" thickBot="1">
      <c r="A55" s="8" t="s">
        <v>77</v>
      </c>
      <c r="B55" s="12">
        <f>7*(N55/J55)</f>
        <v>0</v>
      </c>
      <c r="C55" s="8">
        <v>1</v>
      </c>
      <c r="D55" s="8">
        <v>0</v>
      </c>
      <c r="E55" s="8">
        <v>0</v>
      </c>
      <c r="F55" s="8">
        <v>0</v>
      </c>
      <c r="G55" s="8" t="s">
        <v>23</v>
      </c>
      <c r="H55" s="8">
        <v>0</v>
      </c>
      <c r="I55" s="8">
        <v>0</v>
      </c>
      <c r="J55" s="8">
        <v>1</v>
      </c>
      <c r="K55" s="8">
        <v>4</v>
      </c>
      <c r="L55" s="8">
        <v>3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1</v>
      </c>
      <c r="X55" s="8">
        <v>0</v>
      </c>
      <c r="Y55" s="8">
        <v>0</v>
      </c>
      <c r="Z55" s="8">
        <v>0</v>
      </c>
      <c r="AA55" s="8">
        <v>0</v>
      </c>
      <c r="AB55" s="9">
        <f>O55/L55</f>
        <v>0</v>
      </c>
    </row>
    <row r="56" spans="1:28" ht="15">
      <c r="A56" s="10" t="s">
        <v>52</v>
      </c>
      <c r="B56" s="11">
        <f>7*(N56/J56)</f>
        <v>4</v>
      </c>
      <c r="C56">
        <v>1</v>
      </c>
      <c r="D56">
        <f>SUM(D53:D55)</f>
        <v>1</v>
      </c>
      <c r="E56">
        <f>SUM(E53:E55)</f>
        <v>0</v>
      </c>
      <c r="F56">
        <f>SUM(F53:F55)</f>
        <v>0</v>
      </c>
      <c r="G56" t="s">
        <v>65</v>
      </c>
      <c r="H56">
        <f>SUM(H53:H55)</f>
        <v>0</v>
      </c>
      <c r="I56">
        <f aca="true" t="shared" si="12" ref="I56:AA56">SUM(I53:I55)</f>
        <v>0</v>
      </c>
      <c r="J56">
        <f t="shared" si="12"/>
        <v>7</v>
      </c>
      <c r="K56">
        <f>SUM(K53:K55)</f>
        <v>36</v>
      </c>
      <c r="L56">
        <f t="shared" si="12"/>
        <v>33</v>
      </c>
      <c r="M56">
        <f t="shared" si="12"/>
        <v>8</v>
      </c>
      <c r="N56">
        <f t="shared" si="12"/>
        <v>4</v>
      </c>
      <c r="O56">
        <f t="shared" si="12"/>
        <v>8</v>
      </c>
      <c r="P56">
        <f t="shared" si="12"/>
        <v>2</v>
      </c>
      <c r="Q56">
        <f t="shared" si="12"/>
        <v>1</v>
      </c>
      <c r="R56">
        <f t="shared" si="12"/>
        <v>0</v>
      </c>
      <c r="S56">
        <f t="shared" si="12"/>
        <v>0</v>
      </c>
      <c r="T56">
        <f t="shared" si="12"/>
        <v>0</v>
      </c>
      <c r="U56">
        <f t="shared" si="12"/>
        <v>2</v>
      </c>
      <c r="V56">
        <f t="shared" si="12"/>
        <v>0</v>
      </c>
      <c r="W56">
        <f t="shared" si="12"/>
        <v>1</v>
      </c>
      <c r="X56">
        <f t="shared" si="12"/>
        <v>0</v>
      </c>
      <c r="Y56">
        <f t="shared" si="12"/>
        <v>7</v>
      </c>
      <c r="Z56">
        <f t="shared" si="12"/>
        <v>0</v>
      </c>
      <c r="AA56">
        <f t="shared" si="12"/>
        <v>0</v>
      </c>
      <c r="AB56" s="7">
        <f>O56/L56</f>
        <v>0.24242424242424243</v>
      </c>
    </row>
    <row r="57" spans="1:28" ht="15">
      <c r="A57" s="10"/>
      <c r="B57" s="11"/>
      <c r="AB57" s="7"/>
    </row>
    <row r="58" ht="15.75" thickBot="1">
      <c r="A58" t="s">
        <v>26</v>
      </c>
    </row>
    <row r="59" spans="1:10" ht="15.75" thickBot="1">
      <c r="A59" s="6" t="s">
        <v>28</v>
      </c>
      <c r="B59" s="6" t="s">
        <v>74</v>
      </c>
      <c r="C59" s="6" t="s">
        <v>66</v>
      </c>
      <c r="D59" s="6" t="s">
        <v>67</v>
      </c>
      <c r="E59" s="6" t="s">
        <v>68</v>
      </c>
      <c r="F59" s="6" t="s">
        <v>69</v>
      </c>
      <c r="G59" s="6" t="s">
        <v>60</v>
      </c>
      <c r="H59" s="6" t="s">
        <v>70</v>
      </c>
      <c r="I59" s="6" t="s">
        <v>45</v>
      </c>
      <c r="J59" s="6" t="s">
        <v>46</v>
      </c>
    </row>
    <row r="60" spans="1:7" ht="15">
      <c r="A60" t="s">
        <v>77</v>
      </c>
      <c r="B60">
        <v>1</v>
      </c>
      <c r="C60">
        <v>0</v>
      </c>
      <c r="D60">
        <v>0</v>
      </c>
      <c r="E60">
        <v>0</v>
      </c>
      <c r="F60">
        <v>0</v>
      </c>
      <c r="G60">
        <v>1</v>
      </c>
    </row>
    <row r="61" spans="1:7" ht="15">
      <c r="A61" t="s">
        <v>76</v>
      </c>
      <c r="B61">
        <v>1</v>
      </c>
      <c r="C61">
        <v>0</v>
      </c>
      <c r="D61">
        <v>0</v>
      </c>
      <c r="E61">
        <v>0</v>
      </c>
      <c r="F61">
        <v>0</v>
      </c>
      <c r="G61">
        <v>4</v>
      </c>
    </row>
    <row r="62" spans="1:7" ht="15">
      <c r="A62" s="10" t="s">
        <v>79</v>
      </c>
      <c r="B62">
        <v>1</v>
      </c>
      <c r="C62">
        <v>0</v>
      </c>
      <c r="D62">
        <v>0</v>
      </c>
      <c r="E62">
        <v>0</v>
      </c>
      <c r="F62">
        <v>0</v>
      </c>
      <c r="G62">
        <v>2</v>
      </c>
    </row>
    <row r="63" spans="1:10" ht="15">
      <c r="A63" t="s">
        <v>95</v>
      </c>
      <c r="B63">
        <v>2</v>
      </c>
      <c r="C63">
        <v>8</v>
      </c>
      <c r="D63">
        <v>2</v>
      </c>
      <c r="E63">
        <v>0</v>
      </c>
      <c r="F63">
        <v>0</v>
      </c>
      <c r="G63">
        <v>7</v>
      </c>
      <c r="H63">
        <v>0</v>
      </c>
      <c r="I63">
        <v>6</v>
      </c>
      <c r="J63">
        <v>1</v>
      </c>
    </row>
    <row r="64" spans="1:7" ht="15">
      <c r="A64" t="s">
        <v>96</v>
      </c>
      <c r="B64">
        <v>3</v>
      </c>
      <c r="C64">
        <v>8</v>
      </c>
      <c r="D64">
        <v>0</v>
      </c>
      <c r="E64">
        <v>2</v>
      </c>
      <c r="F64">
        <v>0</v>
      </c>
      <c r="G64">
        <v>7</v>
      </c>
    </row>
    <row r="65" spans="1:7" ht="15">
      <c r="A65" t="s">
        <v>75</v>
      </c>
      <c r="B65">
        <v>4</v>
      </c>
      <c r="C65">
        <v>0</v>
      </c>
      <c r="D65">
        <v>0</v>
      </c>
      <c r="E65">
        <v>0</v>
      </c>
      <c r="F65">
        <v>0</v>
      </c>
      <c r="G65">
        <v>0.66</v>
      </c>
    </row>
    <row r="66" spans="1:7" ht="15">
      <c r="A66" t="s">
        <v>105</v>
      </c>
      <c r="B66">
        <v>4</v>
      </c>
      <c r="C66">
        <v>0</v>
      </c>
      <c r="D66">
        <v>0</v>
      </c>
      <c r="E66">
        <v>0</v>
      </c>
      <c r="F66">
        <v>0</v>
      </c>
      <c r="G66">
        <v>3.34</v>
      </c>
    </row>
    <row r="67" spans="1:7" ht="15">
      <c r="A67" t="s">
        <v>106</v>
      </c>
      <c r="B67">
        <v>4</v>
      </c>
      <c r="C67">
        <v>1</v>
      </c>
      <c r="D67">
        <v>2</v>
      </c>
      <c r="E67">
        <v>1</v>
      </c>
      <c r="F67">
        <v>0</v>
      </c>
      <c r="G67">
        <v>3</v>
      </c>
    </row>
    <row r="68" spans="1:7" ht="15">
      <c r="A68" t="s">
        <v>77</v>
      </c>
      <c r="B68">
        <v>5</v>
      </c>
      <c r="C68">
        <v>2</v>
      </c>
      <c r="D68">
        <v>0</v>
      </c>
      <c r="E68">
        <v>0</v>
      </c>
      <c r="F68">
        <v>0</v>
      </c>
      <c r="G68">
        <v>6</v>
      </c>
    </row>
    <row r="69" spans="1:7" ht="15">
      <c r="A69" t="s">
        <v>76</v>
      </c>
      <c r="B69">
        <v>5</v>
      </c>
      <c r="C69">
        <v>0</v>
      </c>
      <c r="D69">
        <v>1</v>
      </c>
      <c r="E69">
        <v>0</v>
      </c>
      <c r="F69">
        <v>0</v>
      </c>
      <c r="G69">
        <v>1</v>
      </c>
    </row>
    <row r="70" spans="1:7" ht="15">
      <c r="A70" t="s">
        <v>76</v>
      </c>
      <c r="B70">
        <v>6</v>
      </c>
      <c r="C70">
        <v>0</v>
      </c>
      <c r="D70">
        <v>0</v>
      </c>
      <c r="E70">
        <v>0</v>
      </c>
      <c r="F70">
        <v>0</v>
      </c>
      <c r="G70">
        <v>2</v>
      </c>
    </row>
    <row r="71" spans="1:7" ht="15">
      <c r="A71" s="10" t="s">
        <v>104</v>
      </c>
      <c r="B71">
        <v>6</v>
      </c>
      <c r="C71">
        <v>0</v>
      </c>
      <c r="D71">
        <v>3</v>
      </c>
      <c r="E71">
        <v>2</v>
      </c>
      <c r="F71">
        <v>0</v>
      </c>
      <c r="G71">
        <v>3</v>
      </c>
    </row>
    <row r="72" spans="1:7" ht="15">
      <c r="A72" s="10" t="s">
        <v>79</v>
      </c>
      <c r="B72">
        <v>6</v>
      </c>
      <c r="C72">
        <v>0</v>
      </c>
      <c r="D72">
        <v>0</v>
      </c>
      <c r="E72">
        <v>0</v>
      </c>
      <c r="F72">
        <v>0</v>
      </c>
      <c r="G72">
        <v>2</v>
      </c>
    </row>
    <row r="73" spans="1:7" ht="15">
      <c r="A73" s="10" t="s">
        <v>104</v>
      </c>
      <c r="B73">
        <v>7</v>
      </c>
      <c r="C73">
        <v>0</v>
      </c>
      <c r="D73">
        <v>0</v>
      </c>
      <c r="E73">
        <v>0</v>
      </c>
      <c r="F73">
        <v>0</v>
      </c>
      <c r="G73">
        <v>2</v>
      </c>
    </row>
    <row r="74" spans="1:7" ht="15">
      <c r="A74" s="10" t="s">
        <v>81</v>
      </c>
      <c r="B74">
        <v>7</v>
      </c>
      <c r="C74">
        <v>0</v>
      </c>
      <c r="D74">
        <v>0</v>
      </c>
      <c r="E74">
        <v>0</v>
      </c>
      <c r="F74">
        <v>0</v>
      </c>
      <c r="G74">
        <v>3</v>
      </c>
    </row>
    <row r="75" spans="1:7" ht="15">
      <c r="A75" s="10" t="s">
        <v>79</v>
      </c>
      <c r="B75">
        <v>7</v>
      </c>
      <c r="C75">
        <v>0</v>
      </c>
      <c r="D75">
        <v>0</v>
      </c>
      <c r="E75">
        <v>0</v>
      </c>
      <c r="F75">
        <v>0</v>
      </c>
      <c r="G75">
        <v>2</v>
      </c>
    </row>
    <row r="76" spans="1:7" ht="15">
      <c r="A76" s="10" t="s">
        <v>103</v>
      </c>
      <c r="B76">
        <v>8</v>
      </c>
      <c r="C76">
        <v>2</v>
      </c>
      <c r="D76">
        <v>0</v>
      </c>
      <c r="E76">
        <v>0</v>
      </c>
      <c r="F76">
        <v>0</v>
      </c>
      <c r="G76">
        <v>7</v>
      </c>
    </row>
    <row r="77" spans="1:7" ht="15">
      <c r="A77" s="10" t="s">
        <v>82</v>
      </c>
      <c r="B77">
        <v>9</v>
      </c>
      <c r="C77">
        <v>0</v>
      </c>
      <c r="D77">
        <v>0</v>
      </c>
      <c r="E77">
        <v>0</v>
      </c>
      <c r="F77">
        <v>0</v>
      </c>
      <c r="G77">
        <v>4</v>
      </c>
    </row>
    <row r="78" spans="1:10" ht="15.75" thickBot="1">
      <c r="A78" s="19" t="s">
        <v>102</v>
      </c>
      <c r="B78" s="8">
        <v>9</v>
      </c>
      <c r="C78" s="8">
        <v>0</v>
      </c>
      <c r="D78" s="8">
        <v>0</v>
      </c>
      <c r="E78" s="8">
        <v>0</v>
      </c>
      <c r="F78" s="8">
        <v>0</v>
      </c>
      <c r="G78" s="8">
        <v>3</v>
      </c>
      <c r="H78" s="8"/>
      <c r="I78" s="8"/>
      <c r="J78" s="8"/>
    </row>
    <row r="79" spans="1:10" ht="15">
      <c r="A79" s="10" t="s">
        <v>52</v>
      </c>
      <c r="C79">
        <f aca="true" t="shared" si="13" ref="C79:J79">SUM(C60:C78)</f>
        <v>21</v>
      </c>
      <c r="D79">
        <f t="shared" si="13"/>
        <v>8</v>
      </c>
      <c r="E79">
        <f t="shared" si="13"/>
        <v>5</v>
      </c>
      <c r="F79">
        <f t="shared" si="13"/>
        <v>0</v>
      </c>
      <c r="G79">
        <f t="shared" si="13"/>
        <v>63</v>
      </c>
      <c r="H79">
        <f t="shared" si="13"/>
        <v>0</v>
      </c>
      <c r="I79">
        <f t="shared" si="13"/>
        <v>6</v>
      </c>
      <c r="J79">
        <f t="shared" si="13"/>
        <v>1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55">
      <selection activeCell="A70" sqref="A70:J84"/>
    </sheetView>
  </sheetViews>
  <sheetFormatPr defaultColWidth="11.421875" defaultRowHeight="15"/>
  <cols>
    <col min="1" max="1" width="20.28125" style="0" bestFit="1" customWidth="1"/>
    <col min="2" max="2" width="9.421875" style="0" bestFit="1" customWidth="1"/>
    <col min="3" max="3" width="5.57421875" style="0" bestFit="1" customWidth="1"/>
    <col min="4" max="5" width="3.57421875" style="0" bestFit="1" customWidth="1"/>
    <col min="6" max="6" width="3.421875" style="0" bestFit="1" customWidth="1"/>
    <col min="7" max="7" width="5.00390625" style="0" bestFit="1" customWidth="1"/>
    <col min="8" max="9" width="3.28125" style="0" bestFit="1" customWidth="1"/>
    <col min="10" max="10" width="5.00390625" style="0" bestFit="1" customWidth="1"/>
    <col min="11" max="11" width="4.57421875" style="0" bestFit="1" customWidth="1"/>
    <col min="12" max="12" width="3.57421875" style="0" bestFit="1" customWidth="1"/>
    <col min="13" max="13" width="3.0039062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5.57421875" style="0" bestFit="1" customWidth="1"/>
    <col min="25" max="25" width="3.0039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</cols>
  <sheetData>
    <row r="1" ht="15">
      <c r="A1" s="5" t="s">
        <v>13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86</v>
      </c>
      <c r="B4">
        <v>1</v>
      </c>
      <c r="C4" s="7">
        <f>(G4/E4)</f>
        <v>0.4</v>
      </c>
      <c r="D4">
        <v>6</v>
      </c>
      <c r="E4">
        <v>5</v>
      </c>
      <c r="F4">
        <v>3</v>
      </c>
      <c r="G4">
        <v>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 s="7">
        <f>((J4*4)+(I4*3)+(H4*2)+(G4-J4-I4-H4)*1)/E4</f>
        <v>0.4</v>
      </c>
      <c r="W4" s="7">
        <f>(G4+N4+P4)/(D4-L4)</f>
        <v>0.5</v>
      </c>
      <c r="X4" s="7">
        <f>V4+W4</f>
        <v>0.9</v>
      </c>
    </row>
    <row r="5" spans="1:24" ht="15">
      <c r="A5" t="s">
        <v>83</v>
      </c>
      <c r="B5">
        <v>1</v>
      </c>
      <c r="C5" s="7">
        <f aca="true" t="shared" si="0" ref="C5:C15">(G5/E5)</f>
        <v>0.3333333333333333</v>
      </c>
      <c r="D5">
        <v>5</v>
      </c>
      <c r="E5">
        <v>3</v>
      </c>
      <c r="F5">
        <v>2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1</v>
      </c>
      <c r="V5" s="7">
        <f aca="true" t="shared" si="1" ref="V5:V15">((J5*4)+(I5*3)+(H5*2)+(G5-J5-I5-H5)*1)/E5</f>
        <v>0.6666666666666666</v>
      </c>
      <c r="W5" s="7">
        <f aca="true" t="shared" si="2" ref="W5:W15">(G5+N5+P5)/(D5-L5)</f>
        <v>0.4</v>
      </c>
      <c r="X5" s="7">
        <f aca="true" t="shared" si="3" ref="X5:X15">V5+W5</f>
        <v>1.0666666666666667</v>
      </c>
    </row>
    <row r="6" spans="1:24" ht="15">
      <c r="A6" t="s">
        <v>87</v>
      </c>
      <c r="B6">
        <v>1</v>
      </c>
      <c r="C6" s="7">
        <f t="shared" si="0"/>
        <v>0</v>
      </c>
      <c r="D6">
        <v>1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 s="7">
        <f>((J6*4)+(I6*3)+(H6*2)+(G6-J6-I6-H6)*1)/E6</f>
        <v>0</v>
      </c>
      <c r="W6" s="7">
        <f>(G6+N6+P6)/(D6-L6)</f>
        <v>0</v>
      </c>
      <c r="X6" s="7">
        <f>V6+W6</f>
        <v>0</v>
      </c>
    </row>
    <row r="7" spans="1:24" ht="15">
      <c r="A7" t="s">
        <v>88</v>
      </c>
      <c r="B7">
        <v>1</v>
      </c>
      <c r="C7" s="7">
        <f t="shared" si="0"/>
        <v>0.75</v>
      </c>
      <c r="D7">
        <v>5</v>
      </c>
      <c r="E7">
        <v>4</v>
      </c>
      <c r="F7">
        <v>3</v>
      </c>
      <c r="G7">
        <v>3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3</v>
      </c>
      <c r="V7" s="7">
        <f>((J7*4)+(I7*3)+(H7*2)+(G7-J7-I7-H7)*1)/E7</f>
        <v>1</v>
      </c>
      <c r="W7" s="7">
        <f>(G7+N7+P7)/(D7-L7)</f>
        <v>0.8</v>
      </c>
      <c r="X7" s="7">
        <f>V7+W7</f>
        <v>1.8</v>
      </c>
    </row>
    <row r="8" spans="1:24" ht="15">
      <c r="A8" t="s">
        <v>107</v>
      </c>
      <c r="B8">
        <v>1</v>
      </c>
      <c r="C8" s="7">
        <f t="shared" si="0"/>
        <v>0.25</v>
      </c>
      <c r="D8">
        <v>5</v>
      </c>
      <c r="E8">
        <v>4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3</v>
      </c>
      <c r="V8" s="7">
        <f>((J8*4)+(I8*3)+(H8*2)+(G8-J8-I8-H8)*1)/E8</f>
        <v>0.25</v>
      </c>
      <c r="W8" s="7">
        <f>(G8+N8+P8)/(D8-L8)</f>
        <v>0.4</v>
      </c>
      <c r="X8" s="7">
        <f>V8+W8</f>
        <v>0.65</v>
      </c>
    </row>
    <row r="9" spans="1:24" ht="15">
      <c r="A9" t="s">
        <v>89</v>
      </c>
      <c r="B9">
        <v>1</v>
      </c>
      <c r="C9" s="7">
        <f t="shared" si="0"/>
        <v>0.75</v>
      </c>
      <c r="D9">
        <v>5</v>
      </c>
      <c r="E9">
        <v>4</v>
      </c>
      <c r="F9">
        <v>2</v>
      </c>
      <c r="G9">
        <v>3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 s="7">
        <f t="shared" si="1"/>
        <v>1.25</v>
      </c>
      <c r="W9" s="7">
        <f t="shared" si="2"/>
        <v>0.8</v>
      </c>
      <c r="X9" s="7">
        <f t="shared" si="3"/>
        <v>2.05</v>
      </c>
    </row>
    <row r="10" spans="1:24" ht="15">
      <c r="A10" t="s">
        <v>84</v>
      </c>
      <c r="B10">
        <v>1</v>
      </c>
      <c r="C10" s="7">
        <f t="shared" si="0"/>
        <v>0</v>
      </c>
      <c r="D10">
        <v>5</v>
      </c>
      <c r="E10">
        <v>5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</row>
    <row r="11" spans="1:24" ht="15">
      <c r="A11" t="s">
        <v>94</v>
      </c>
      <c r="B11">
        <v>1</v>
      </c>
      <c r="C11" s="7">
        <f t="shared" si="0"/>
        <v>0.4</v>
      </c>
      <c r="D11">
        <v>5</v>
      </c>
      <c r="E11">
        <v>5</v>
      </c>
      <c r="F11">
        <v>1</v>
      </c>
      <c r="G11">
        <v>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0</v>
      </c>
      <c r="V11" s="7">
        <f t="shared" si="1"/>
        <v>0.4</v>
      </c>
      <c r="W11" s="7">
        <f t="shared" si="2"/>
        <v>0.4</v>
      </c>
      <c r="X11" s="7">
        <f t="shared" si="3"/>
        <v>0.8</v>
      </c>
    </row>
    <row r="12" spans="1:24" ht="15">
      <c r="A12" t="s">
        <v>85</v>
      </c>
      <c r="B12">
        <v>1</v>
      </c>
      <c r="C12" s="7">
        <f t="shared" si="0"/>
        <v>0.5</v>
      </c>
      <c r="D12">
        <v>5</v>
      </c>
      <c r="E12">
        <v>4</v>
      </c>
      <c r="F12">
        <v>2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 s="7">
        <f t="shared" si="1"/>
        <v>0.75</v>
      </c>
      <c r="W12" s="7">
        <f t="shared" si="2"/>
        <v>0.6</v>
      </c>
      <c r="X12" s="7">
        <f t="shared" si="3"/>
        <v>1.35</v>
      </c>
    </row>
    <row r="13" spans="1:24" ht="15">
      <c r="A13" t="s">
        <v>108</v>
      </c>
      <c r="B13">
        <v>1</v>
      </c>
      <c r="C13" s="7">
        <f t="shared" si="0"/>
        <v>0.5</v>
      </c>
      <c r="D13">
        <v>2</v>
      </c>
      <c r="E13">
        <v>2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7">
        <f t="shared" si="1"/>
        <v>0.5</v>
      </c>
      <c r="W13" s="7">
        <f t="shared" si="2"/>
        <v>0.5</v>
      </c>
      <c r="X13" s="7">
        <f t="shared" si="3"/>
        <v>1</v>
      </c>
    </row>
    <row r="14" spans="1:24" ht="15.75" thickBot="1">
      <c r="A14" s="8" t="s">
        <v>109</v>
      </c>
      <c r="B14" s="8">
        <v>1</v>
      </c>
      <c r="C14" s="9">
        <f t="shared" si="0"/>
        <v>0.6666666666666666</v>
      </c>
      <c r="D14" s="8">
        <v>3</v>
      </c>
      <c r="E14" s="8">
        <v>3</v>
      </c>
      <c r="F14" s="8">
        <v>2</v>
      </c>
      <c r="G14" s="8">
        <v>2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3</v>
      </c>
      <c r="V14" s="9">
        <f t="shared" si="1"/>
        <v>1</v>
      </c>
      <c r="W14" s="9">
        <f t="shared" si="2"/>
        <v>0.6666666666666666</v>
      </c>
      <c r="X14" s="9">
        <f t="shared" si="3"/>
        <v>1.6666666666666665</v>
      </c>
    </row>
    <row r="15" spans="1:24" ht="15">
      <c r="A15" s="10" t="s">
        <v>52</v>
      </c>
      <c r="B15" s="10">
        <v>1</v>
      </c>
      <c r="C15" s="7">
        <f t="shared" si="0"/>
        <v>0.425</v>
      </c>
      <c r="D15">
        <f>SUM(D4:D14)</f>
        <v>47</v>
      </c>
      <c r="E15">
        <f aca="true" t="shared" si="4" ref="E15:U15">SUM(E4:E14)</f>
        <v>40</v>
      </c>
      <c r="F15">
        <f t="shared" si="4"/>
        <v>18</v>
      </c>
      <c r="G15">
        <f t="shared" si="4"/>
        <v>17</v>
      </c>
      <c r="H15">
        <f t="shared" si="4"/>
        <v>6</v>
      </c>
      <c r="I15">
        <f t="shared" si="4"/>
        <v>0</v>
      </c>
      <c r="J15">
        <f t="shared" si="4"/>
        <v>0</v>
      </c>
      <c r="K15">
        <f t="shared" si="4"/>
        <v>0</v>
      </c>
      <c r="L15">
        <f t="shared" si="4"/>
        <v>0</v>
      </c>
      <c r="M15">
        <f t="shared" si="4"/>
        <v>1</v>
      </c>
      <c r="N15">
        <f t="shared" si="4"/>
        <v>5</v>
      </c>
      <c r="O15">
        <f t="shared" si="4"/>
        <v>0</v>
      </c>
      <c r="P15">
        <f t="shared" si="4"/>
        <v>1</v>
      </c>
      <c r="Q15">
        <f t="shared" si="4"/>
        <v>0</v>
      </c>
      <c r="R15">
        <f t="shared" si="4"/>
        <v>4</v>
      </c>
      <c r="S15">
        <f t="shared" si="4"/>
        <v>1</v>
      </c>
      <c r="T15">
        <f t="shared" si="4"/>
        <v>5</v>
      </c>
      <c r="U15">
        <f t="shared" si="4"/>
        <v>11</v>
      </c>
      <c r="V15" s="7">
        <f t="shared" si="1"/>
        <v>0.575</v>
      </c>
      <c r="W15" s="7">
        <f t="shared" si="2"/>
        <v>0.48936170212765956</v>
      </c>
      <c r="X15" s="7">
        <f t="shared" si="3"/>
        <v>1.0643617021276595</v>
      </c>
    </row>
    <row r="17" ht="15.75" thickBot="1">
      <c r="A17" t="s">
        <v>24</v>
      </c>
    </row>
    <row r="18" spans="1:28" ht="15.75" thickBot="1">
      <c r="A18" s="17" t="s">
        <v>28</v>
      </c>
      <c r="B18" s="6" t="s">
        <v>53</v>
      </c>
      <c r="C18" s="6" t="s">
        <v>29</v>
      </c>
      <c r="D18" s="6" t="s">
        <v>54</v>
      </c>
      <c r="E18" s="6" t="s">
        <v>55</v>
      </c>
      <c r="F18" s="6" t="s">
        <v>56</v>
      </c>
      <c r="G18" s="6" t="s">
        <v>57</v>
      </c>
      <c r="H18" s="6" t="s">
        <v>58</v>
      </c>
      <c r="I18" s="6" t="s">
        <v>59</v>
      </c>
      <c r="J18" s="6" t="s">
        <v>60</v>
      </c>
      <c r="K18" s="6" t="s">
        <v>31</v>
      </c>
      <c r="L18" s="6" t="s">
        <v>32</v>
      </c>
      <c r="M18" s="6" t="s">
        <v>33</v>
      </c>
      <c r="N18" s="6" t="s">
        <v>61</v>
      </c>
      <c r="O18" s="6" t="s">
        <v>34</v>
      </c>
      <c r="P18" s="6" t="s">
        <v>35</v>
      </c>
      <c r="Q18" s="6" t="s">
        <v>36</v>
      </c>
      <c r="R18" s="6" t="s">
        <v>37</v>
      </c>
      <c r="S18" s="6" t="s">
        <v>39</v>
      </c>
      <c r="T18" s="6" t="s">
        <v>40</v>
      </c>
      <c r="U18" s="6" t="s">
        <v>41</v>
      </c>
      <c r="V18" s="6" t="s">
        <v>42</v>
      </c>
      <c r="W18" s="6" t="s">
        <v>43</v>
      </c>
      <c r="X18" s="6" t="s">
        <v>44</v>
      </c>
      <c r="Y18" s="6" t="s">
        <v>47</v>
      </c>
      <c r="Z18" s="6" t="s">
        <v>62</v>
      </c>
      <c r="AA18" s="6" t="s">
        <v>63</v>
      </c>
      <c r="AB18" s="18" t="s">
        <v>64</v>
      </c>
    </row>
    <row r="19" spans="1:28" ht="15">
      <c r="A19" s="23" t="s">
        <v>110</v>
      </c>
      <c r="B19" s="24">
        <f>7*(N19/J19)</f>
        <v>10.479041916167665</v>
      </c>
      <c r="C19" s="23">
        <v>1</v>
      </c>
      <c r="D19" s="23">
        <v>1</v>
      </c>
      <c r="E19" s="23">
        <v>0</v>
      </c>
      <c r="F19" s="23">
        <v>0</v>
      </c>
      <c r="G19" s="23" t="s">
        <v>23</v>
      </c>
      <c r="H19" s="23">
        <v>0</v>
      </c>
      <c r="I19" s="23">
        <v>0</v>
      </c>
      <c r="J19" s="23">
        <v>3.34</v>
      </c>
      <c r="K19" s="23">
        <v>19</v>
      </c>
      <c r="L19" s="23">
        <v>15</v>
      </c>
      <c r="M19" s="23">
        <v>7</v>
      </c>
      <c r="N19" s="23">
        <v>5</v>
      </c>
      <c r="O19" s="23">
        <v>5</v>
      </c>
      <c r="P19" s="23">
        <v>1</v>
      </c>
      <c r="Q19" s="23">
        <v>0</v>
      </c>
      <c r="R19" s="23">
        <v>0</v>
      </c>
      <c r="S19" s="23">
        <v>0</v>
      </c>
      <c r="T19" s="23">
        <v>1</v>
      </c>
      <c r="U19" s="23">
        <v>3</v>
      </c>
      <c r="V19" s="23">
        <v>0</v>
      </c>
      <c r="W19" s="23">
        <v>0</v>
      </c>
      <c r="X19" s="23">
        <v>0</v>
      </c>
      <c r="Y19" s="23">
        <v>4</v>
      </c>
      <c r="Z19" s="23">
        <v>1</v>
      </c>
      <c r="AA19" s="23">
        <v>0</v>
      </c>
      <c r="AB19" s="25">
        <f>O19/L19</f>
        <v>0.3333333333333333</v>
      </c>
    </row>
    <row r="20" spans="1:28" ht="15">
      <c r="A20" s="10" t="s">
        <v>89</v>
      </c>
      <c r="B20" s="14">
        <f>7*(N20/J20)</f>
        <v>0</v>
      </c>
      <c r="C20" s="13">
        <v>1</v>
      </c>
      <c r="D20" s="13">
        <v>0</v>
      </c>
      <c r="E20" s="13">
        <v>0</v>
      </c>
      <c r="F20" s="10">
        <v>0</v>
      </c>
      <c r="G20" s="13" t="s">
        <v>23</v>
      </c>
      <c r="H20" s="10">
        <v>0</v>
      </c>
      <c r="I20" s="10">
        <v>0</v>
      </c>
      <c r="J20" s="10">
        <v>0.66</v>
      </c>
      <c r="K20" s="10">
        <v>6</v>
      </c>
      <c r="L20" s="10">
        <v>6</v>
      </c>
      <c r="M20" s="10">
        <v>1</v>
      </c>
      <c r="N20" s="10">
        <v>0</v>
      </c>
      <c r="O20" s="10">
        <v>4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5">
        <f>O20/L20</f>
        <v>0.6666666666666666</v>
      </c>
    </row>
    <row r="21" spans="1:28" ht="15.75" thickBot="1">
      <c r="A21" s="8" t="s">
        <v>84</v>
      </c>
      <c r="B21" s="12">
        <f>7*(N21/J21)</f>
        <v>4.666666666666666</v>
      </c>
      <c r="C21" s="8">
        <v>1</v>
      </c>
      <c r="D21" s="8">
        <v>0</v>
      </c>
      <c r="E21" s="8">
        <v>0</v>
      </c>
      <c r="F21" s="8">
        <v>0</v>
      </c>
      <c r="G21" s="8" t="s">
        <v>22</v>
      </c>
      <c r="H21" s="8">
        <v>0</v>
      </c>
      <c r="I21" s="8">
        <v>0</v>
      </c>
      <c r="J21" s="8">
        <v>3</v>
      </c>
      <c r="K21" s="8">
        <v>14</v>
      </c>
      <c r="L21" s="8">
        <v>13</v>
      </c>
      <c r="M21" s="8">
        <v>3</v>
      </c>
      <c r="N21" s="8">
        <v>2</v>
      </c>
      <c r="O21" s="8">
        <v>5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2</v>
      </c>
      <c r="Z21" s="8">
        <v>0</v>
      </c>
      <c r="AA21" s="8">
        <v>0</v>
      </c>
      <c r="AB21" s="9">
        <f>O21/L21</f>
        <v>0.38461538461538464</v>
      </c>
    </row>
    <row r="22" spans="1:28" ht="15">
      <c r="A22" s="10" t="s">
        <v>52</v>
      </c>
      <c r="B22" s="11">
        <f>7*(N22/J22)</f>
        <v>7</v>
      </c>
      <c r="C22">
        <v>1</v>
      </c>
      <c r="D22">
        <f>SUM(D19:D21)</f>
        <v>1</v>
      </c>
      <c r="E22">
        <f>SUM(E19:E21)</f>
        <v>0</v>
      </c>
      <c r="F22">
        <f>SUM(F19:F21)</f>
        <v>0</v>
      </c>
      <c r="G22" t="s">
        <v>22</v>
      </c>
      <c r="H22">
        <f>SUM(H19:H21)</f>
        <v>0</v>
      </c>
      <c r="I22">
        <f>SUM(I19:I21)</f>
        <v>0</v>
      </c>
      <c r="J22">
        <f>SUM(J19:J21)</f>
        <v>7</v>
      </c>
      <c r="K22">
        <f aca="true" t="shared" si="5" ref="K22:AA22">SUM(K19:K21)</f>
        <v>39</v>
      </c>
      <c r="L22">
        <f t="shared" si="5"/>
        <v>34</v>
      </c>
      <c r="M22">
        <f t="shared" si="5"/>
        <v>11</v>
      </c>
      <c r="N22">
        <f t="shared" si="5"/>
        <v>7</v>
      </c>
      <c r="O22">
        <f t="shared" si="5"/>
        <v>14</v>
      </c>
      <c r="P22">
        <f t="shared" si="5"/>
        <v>1</v>
      </c>
      <c r="Q22">
        <f t="shared" si="5"/>
        <v>0</v>
      </c>
      <c r="R22">
        <f t="shared" si="5"/>
        <v>0</v>
      </c>
      <c r="S22">
        <f t="shared" si="5"/>
        <v>0</v>
      </c>
      <c r="T22">
        <f t="shared" si="5"/>
        <v>1</v>
      </c>
      <c r="U22">
        <f t="shared" si="5"/>
        <v>4</v>
      </c>
      <c r="V22">
        <f t="shared" si="5"/>
        <v>0</v>
      </c>
      <c r="W22">
        <f t="shared" si="5"/>
        <v>0</v>
      </c>
      <c r="X22">
        <f t="shared" si="5"/>
        <v>0</v>
      </c>
      <c r="Y22">
        <f t="shared" si="5"/>
        <v>6</v>
      </c>
      <c r="Z22">
        <f t="shared" si="5"/>
        <v>1</v>
      </c>
      <c r="AA22">
        <f t="shared" si="5"/>
        <v>0</v>
      </c>
      <c r="AB22" s="7">
        <f>O22/L22</f>
        <v>0.4117647058823529</v>
      </c>
    </row>
    <row r="24" ht="15.75" thickBot="1">
      <c r="A24" t="s">
        <v>26</v>
      </c>
    </row>
    <row r="25" spans="1:10" ht="15.75" thickBot="1">
      <c r="A25" s="6" t="s">
        <v>28</v>
      </c>
      <c r="B25" s="6" t="s">
        <v>74</v>
      </c>
      <c r="C25" s="6" t="s">
        <v>66</v>
      </c>
      <c r="D25" s="6" t="s">
        <v>67</v>
      </c>
      <c r="E25" s="6" t="s">
        <v>68</v>
      </c>
      <c r="F25" s="6" t="s">
        <v>69</v>
      </c>
      <c r="G25" s="6" t="s">
        <v>60</v>
      </c>
      <c r="H25" s="6" t="s">
        <v>70</v>
      </c>
      <c r="I25" s="6" t="s">
        <v>45</v>
      </c>
      <c r="J25" s="6" t="s">
        <v>46</v>
      </c>
    </row>
    <row r="26" spans="1:7" ht="15">
      <c r="A26" t="s">
        <v>89</v>
      </c>
      <c r="B26">
        <v>1</v>
      </c>
      <c r="C26">
        <v>0</v>
      </c>
      <c r="D26">
        <v>0</v>
      </c>
      <c r="E26">
        <v>0</v>
      </c>
      <c r="F26">
        <v>0</v>
      </c>
      <c r="G26">
        <v>0.66</v>
      </c>
    </row>
    <row r="27" spans="1:7" ht="15">
      <c r="A27" t="s">
        <v>84</v>
      </c>
      <c r="B27">
        <v>1</v>
      </c>
      <c r="C27">
        <v>2</v>
      </c>
      <c r="D27">
        <v>4</v>
      </c>
      <c r="E27">
        <v>1</v>
      </c>
      <c r="F27">
        <v>0</v>
      </c>
      <c r="G27">
        <v>3</v>
      </c>
    </row>
    <row r="28" spans="1:7" ht="15">
      <c r="A28" t="s">
        <v>110</v>
      </c>
      <c r="B28">
        <v>1</v>
      </c>
      <c r="C28">
        <v>0</v>
      </c>
      <c r="D28">
        <v>0</v>
      </c>
      <c r="E28">
        <v>0</v>
      </c>
      <c r="F28">
        <v>0</v>
      </c>
      <c r="G28">
        <v>3.34</v>
      </c>
    </row>
    <row r="29" spans="1:10" ht="15">
      <c r="A29" t="s">
        <v>88</v>
      </c>
      <c r="B29">
        <v>2</v>
      </c>
      <c r="C29">
        <v>7</v>
      </c>
      <c r="D29">
        <v>2</v>
      </c>
      <c r="E29">
        <v>1</v>
      </c>
      <c r="F29">
        <v>0</v>
      </c>
      <c r="G29">
        <v>7</v>
      </c>
      <c r="H29">
        <v>1</v>
      </c>
      <c r="I29">
        <v>11</v>
      </c>
      <c r="J29">
        <v>1</v>
      </c>
    </row>
    <row r="30" spans="1:7" ht="15">
      <c r="A30" t="s">
        <v>94</v>
      </c>
      <c r="B30">
        <v>3</v>
      </c>
      <c r="C30">
        <v>3</v>
      </c>
      <c r="D30">
        <v>2</v>
      </c>
      <c r="E30">
        <v>2</v>
      </c>
      <c r="F30">
        <v>0</v>
      </c>
      <c r="G30">
        <v>7</v>
      </c>
    </row>
    <row r="31" spans="1:7" ht="15">
      <c r="A31" t="s">
        <v>86</v>
      </c>
      <c r="B31">
        <v>4</v>
      </c>
      <c r="C31">
        <v>0</v>
      </c>
      <c r="D31">
        <v>0</v>
      </c>
      <c r="E31">
        <v>0</v>
      </c>
      <c r="F31">
        <v>0</v>
      </c>
      <c r="G31">
        <v>1</v>
      </c>
    </row>
    <row r="32" spans="1:7" ht="15">
      <c r="A32" t="s">
        <v>83</v>
      </c>
      <c r="B32">
        <v>4</v>
      </c>
      <c r="C32">
        <v>2</v>
      </c>
      <c r="D32">
        <v>1</v>
      </c>
      <c r="E32">
        <v>1</v>
      </c>
      <c r="F32">
        <v>0</v>
      </c>
      <c r="G32">
        <v>6</v>
      </c>
    </row>
    <row r="33" spans="1:7" ht="15">
      <c r="A33" t="s">
        <v>89</v>
      </c>
      <c r="B33">
        <v>5</v>
      </c>
      <c r="C33">
        <v>0</v>
      </c>
      <c r="D33">
        <v>0</v>
      </c>
      <c r="E33">
        <v>0</v>
      </c>
      <c r="F33">
        <v>0</v>
      </c>
      <c r="G33">
        <v>2.34</v>
      </c>
    </row>
    <row r="34" spans="1:7" ht="15">
      <c r="A34" t="s">
        <v>84</v>
      </c>
      <c r="B34">
        <v>5</v>
      </c>
      <c r="C34">
        <v>0</v>
      </c>
      <c r="D34">
        <v>0</v>
      </c>
      <c r="E34">
        <v>0</v>
      </c>
      <c r="F34">
        <v>0</v>
      </c>
      <c r="G34">
        <v>0.66</v>
      </c>
    </row>
    <row r="35" spans="1:7" ht="15">
      <c r="A35" t="s">
        <v>108</v>
      </c>
      <c r="B35">
        <v>5</v>
      </c>
      <c r="C35">
        <v>1</v>
      </c>
      <c r="D35">
        <v>0</v>
      </c>
      <c r="E35">
        <v>1</v>
      </c>
      <c r="F35">
        <v>0</v>
      </c>
      <c r="G35">
        <v>4</v>
      </c>
    </row>
    <row r="36" spans="1:7" ht="15">
      <c r="A36" t="s">
        <v>86</v>
      </c>
      <c r="B36">
        <v>6</v>
      </c>
      <c r="C36">
        <v>3</v>
      </c>
      <c r="D36">
        <v>2</v>
      </c>
      <c r="E36">
        <v>0</v>
      </c>
      <c r="F36">
        <v>1</v>
      </c>
      <c r="G36">
        <v>6</v>
      </c>
    </row>
    <row r="37" spans="1:7" ht="15">
      <c r="A37" t="s">
        <v>87</v>
      </c>
      <c r="B37">
        <v>6</v>
      </c>
      <c r="C37">
        <v>0</v>
      </c>
      <c r="D37">
        <v>0</v>
      </c>
      <c r="E37">
        <v>0</v>
      </c>
      <c r="F37">
        <v>0</v>
      </c>
      <c r="G37">
        <v>1</v>
      </c>
    </row>
    <row r="38" spans="1:7" ht="15">
      <c r="A38" t="s">
        <v>107</v>
      </c>
      <c r="B38">
        <v>7</v>
      </c>
      <c r="C38">
        <v>1</v>
      </c>
      <c r="D38">
        <v>0</v>
      </c>
      <c r="E38">
        <v>0</v>
      </c>
      <c r="F38">
        <v>0</v>
      </c>
      <c r="G38">
        <v>7</v>
      </c>
    </row>
    <row r="39" spans="1:7" ht="15">
      <c r="A39" t="s">
        <v>85</v>
      </c>
      <c r="B39">
        <v>8</v>
      </c>
      <c r="C39">
        <v>1</v>
      </c>
      <c r="D39">
        <v>0</v>
      </c>
      <c r="E39">
        <v>0</v>
      </c>
      <c r="F39">
        <v>0</v>
      </c>
      <c r="G39">
        <v>7</v>
      </c>
    </row>
    <row r="40" spans="1:7" ht="15">
      <c r="A40" t="s">
        <v>89</v>
      </c>
      <c r="B40">
        <v>9</v>
      </c>
      <c r="C40">
        <v>1</v>
      </c>
      <c r="D40">
        <v>1</v>
      </c>
      <c r="E40">
        <v>1</v>
      </c>
      <c r="F40">
        <v>0</v>
      </c>
      <c r="G40">
        <v>4</v>
      </c>
    </row>
    <row r="41" spans="1:10" ht="15.75" thickBot="1">
      <c r="A41" s="8" t="s">
        <v>109</v>
      </c>
      <c r="B41" s="8">
        <v>9</v>
      </c>
      <c r="C41" s="8">
        <v>0</v>
      </c>
      <c r="D41" s="8">
        <v>0</v>
      </c>
      <c r="E41" s="8">
        <v>0</v>
      </c>
      <c r="F41" s="8">
        <v>0</v>
      </c>
      <c r="G41" s="8">
        <v>3</v>
      </c>
      <c r="H41" s="8"/>
      <c r="I41" s="8"/>
      <c r="J41" s="8"/>
    </row>
    <row r="42" spans="1:10" ht="15">
      <c r="A42" s="10" t="s">
        <v>52</v>
      </c>
      <c r="C42">
        <f aca="true" t="shared" si="6" ref="C42:J42">SUM(C26:C41)</f>
        <v>21</v>
      </c>
      <c r="D42">
        <f t="shared" si="6"/>
        <v>12</v>
      </c>
      <c r="E42">
        <f t="shared" si="6"/>
        <v>7</v>
      </c>
      <c r="F42">
        <f t="shared" si="6"/>
        <v>1</v>
      </c>
      <c r="G42">
        <f t="shared" si="6"/>
        <v>63</v>
      </c>
      <c r="H42">
        <f t="shared" si="6"/>
        <v>1</v>
      </c>
      <c r="I42">
        <f t="shared" si="6"/>
        <v>11</v>
      </c>
      <c r="J42">
        <f t="shared" si="6"/>
        <v>1</v>
      </c>
    </row>
    <row r="44" ht="15">
      <c r="A44" s="5" t="s">
        <v>73</v>
      </c>
    </row>
    <row r="45" ht="15.75" thickBot="1">
      <c r="A45" t="s">
        <v>27</v>
      </c>
    </row>
    <row r="46" spans="1:24" ht="15.75" thickBot="1">
      <c r="A46" s="6" t="s">
        <v>28</v>
      </c>
      <c r="B46" s="6" t="s">
        <v>29</v>
      </c>
      <c r="C46" s="6" t="s">
        <v>30</v>
      </c>
      <c r="D46" s="6" t="s">
        <v>31</v>
      </c>
      <c r="E46" s="6" t="s">
        <v>32</v>
      </c>
      <c r="F46" s="6" t="s">
        <v>33</v>
      </c>
      <c r="G46" s="6" t="s">
        <v>34</v>
      </c>
      <c r="H46" s="6" t="s">
        <v>35</v>
      </c>
      <c r="I46" s="6" t="s">
        <v>36</v>
      </c>
      <c r="J46" s="6" t="s">
        <v>37</v>
      </c>
      <c r="K46" s="6" t="s">
        <v>38</v>
      </c>
      <c r="L46" s="6" t="s">
        <v>39</v>
      </c>
      <c r="M46" s="6" t="s">
        <v>40</v>
      </c>
      <c r="N46" s="6" t="s">
        <v>41</v>
      </c>
      <c r="O46" s="6" t="s">
        <v>42</v>
      </c>
      <c r="P46" s="6" t="s">
        <v>43</v>
      </c>
      <c r="Q46" s="6" t="s">
        <v>44</v>
      </c>
      <c r="R46" s="6" t="s">
        <v>45</v>
      </c>
      <c r="S46" s="6" t="s">
        <v>46</v>
      </c>
      <c r="T46" s="6" t="s">
        <v>47</v>
      </c>
      <c r="U46" s="6" t="s">
        <v>48</v>
      </c>
      <c r="V46" s="6" t="s">
        <v>49</v>
      </c>
      <c r="W46" s="6" t="s">
        <v>50</v>
      </c>
      <c r="X46" s="6" t="s">
        <v>51</v>
      </c>
    </row>
    <row r="47" spans="1:24" ht="15">
      <c r="A47" t="s">
        <v>80</v>
      </c>
      <c r="B47">
        <v>1</v>
      </c>
      <c r="C47" s="7">
        <f>(G47/E47)</f>
        <v>0.2</v>
      </c>
      <c r="D47">
        <v>5</v>
      </c>
      <c r="E47">
        <v>5</v>
      </c>
      <c r="F47">
        <v>2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</v>
      </c>
      <c r="S47">
        <v>0</v>
      </c>
      <c r="T47">
        <v>1</v>
      </c>
      <c r="U47">
        <v>0</v>
      </c>
      <c r="V47" s="7">
        <f>((J47*4)+(I47*3)+(H47*2)+(G47-J47-I47-H47)*1)/E47</f>
        <v>0.2</v>
      </c>
      <c r="W47" s="7">
        <f>(G47+N47+P47)/(D47-L47)</f>
        <v>0.2</v>
      </c>
      <c r="X47" s="7">
        <f>V47+W47</f>
        <v>0.4</v>
      </c>
    </row>
    <row r="48" spans="1:24" ht="15">
      <c r="A48" t="s">
        <v>77</v>
      </c>
      <c r="B48">
        <v>1</v>
      </c>
      <c r="C48" s="7">
        <f aca="true" t="shared" si="7" ref="C48:C58">(G48/E48)</f>
        <v>0.75</v>
      </c>
      <c r="D48">
        <v>4</v>
      </c>
      <c r="E48">
        <v>4</v>
      </c>
      <c r="F48">
        <v>3</v>
      </c>
      <c r="G48">
        <v>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1</v>
      </c>
      <c r="U48">
        <v>0</v>
      </c>
      <c r="V48" s="7">
        <f aca="true" t="shared" si="8" ref="V48:V58">((J48*4)+(I48*3)+(H48*2)+(G48-J48-I48-H48)*1)/E48</f>
        <v>0.75</v>
      </c>
      <c r="W48" s="7">
        <f aca="true" t="shared" si="9" ref="W48:W58">(G48+N48+P48)/(D48-L48)</f>
        <v>0.75</v>
      </c>
      <c r="X48" s="7">
        <f aca="true" t="shared" si="10" ref="X48:X58">V48+W48</f>
        <v>1.5</v>
      </c>
    </row>
    <row r="49" spans="1:24" ht="15">
      <c r="A49" t="s">
        <v>79</v>
      </c>
      <c r="B49">
        <v>1</v>
      </c>
      <c r="C49" s="7">
        <f t="shared" si="7"/>
        <v>0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7">
        <f t="shared" si="8"/>
        <v>0</v>
      </c>
      <c r="W49" s="7">
        <f t="shared" si="9"/>
        <v>0</v>
      </c>
      <c r="X49" s="7">
        <f t="shared" si="10"/>
        <v>0</v>
      </c>
    </row>
    <row r="50" spans="1:24" ht="15">
      <c r="A50" t="s">
        <v>95</v>
      </c>
      <c r="B50">
        <v>1</v>
      </c>
      <c r="C50" s="7">
        <f t="shared" si="7"/>
        <v>0.75</v>
      </c>
      <c r="D50">
        <v>5</v>
      </c>
      <c r="E50">
        <v>4</v>
      </c>
      <c r="F50">
        <v>2</v>
      </c>
      <c r="G50">
        <v>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2</v>
      </c>
      <c r="S50">
        <v>0</v>
      </c>
      <c r="T50">
        <v>1</v>
      </c>
      <c r="U50">
        <v>0</v>
      </c>
      <c r="V50" s="7">
        <f t="shared" si="8"/>
        <v>0.75</v>
      </c>
      <c r="W50" s="7">
        <f t="shared" si="9"/>
        <v>0.8</v>
      </c>
      <c r="X50" s="7">
        <f t="shared" si="10"/>
        <v>1.55</v>
      </c>
    </row>
    <row r="51" spans="1:24" ht="15">
      <c r="A51" t="s">
        <v>76</v>
      </c>
      <c r="B51">
        <v>1</v>
      </c>
      <c r="C51" s="7">
        <f t="shared" si="7"/>
        <v>0.25</v>
      </c>
      <c r="D51">
        <v>4</v>
      </c>
      <c r="E51">
        <v>4</v>
      </c>
      <c r="F51">
        <v>1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1</v>
      </c>
      <c r="V51" s="7">
        <f t="shared" si="8"/>
        <v>0.25</v>
      </c>
      <c r="W51" s="7">
        <f t="shared" si="9"/>
        <v>0.25</v>
      </c>
      <c r="X51" s="7">
        <f t="shared" si="10"/>
        <v>0.5</v>
      </c>
    </row>
    <row r="52" spans="1:24" ht="15">
      <c r="A52" t="s">
        <v>106</v>
      </c>
      <c r="B52">
        <v>1</v>
      </c>
      <c r="C52" s="7">
        <f t="shared" si="7"/>
        <v>0.5</v>
      </c>
      <c r="D52">
        <v>4</v>
      </c>
      <c r="E52">
        <v>2</v>
      </c>
      <c r="F52">
        <v>1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</v>
      </c>
      <c r="V52" s="7">
        <f t="shared" si="8"/>
        <v>0.5</v>
      </c>
      <c r="W52" s="7">
        <f t="shared" si="9"/>
        <v>0.5</v>
      </c>
      <c r="X52" s="7">
        <f t="shared" si="10"/>
        <v>1</v>
      </c>
    </row>
    <row r="53" spans="1:24" ht="15">
      <c r="A53" t="s">
        <v>111</v>
      </c>
      <c r="B53">
        <v>1</v>
      </c>
      <c r="C53" s="7">
        <f t="shared" si="7"/>
        <v>0.5</v>
      </c>
      <c r="D53">
        <v>4</v>
      </c>
      <c r="E53">
        <v>4</v>
      </c>
      <c r="F53">
        <v>1</v>
      </c>
      <c r="G53">
        <v>2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1</v>
      </c>
      <c r="V53" s="7">
        <f t="shared" si="8"/>
        <v>0.5</v>
      </c>
      <c r="W53" s="7">
        <f t="shared" si="9"/>
        <v>0.5</v>
      </c>
      <c r="X53" s="7">
        <f t="shared" si="10"/>
        <v>1</v>
      </c>
    </row>
    <row r="54" spans="1:24" ht="15">
      <c r="A54" s="10" t="s">
        <v>78</v>
      </c>
      <c r="B54">
        <v>1</v>
      </c>
      <c r="C54" s="7">
        <f t="shared" si="7"/>
        <v>0.3333333333333333</v>
      </c>
      <c r="D54">
        <v>4</v>
      </c>
      <c r="E54">
        <v>3</v>
      </c>
      <c r="F54">
        <v>0</v>
      </c>
      <c r="G54">
        <v>1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 s="7">
        <f t="shared" si="8"/>
        <v>0.6666666666666666</v>
      </c>
      <c r="W54" s="7">
        <f t="shared" si="9"/>
        <v>0.5</v>
      </c>
      <c r="X54" s="7">
        <f t="shared" si="10"/>
        <v>1.1666666666666665</v>
      </c>
    </row>
    <row r="55" spans="1:24" ht="15">
      <c r="A55" s="10" t="s">
        <v>103</v>
      </c>
      <c r="B55">
        <v>1</v>
      </c>
      <c r="C55" s="7">
        <f t="shared" si="7"/>
        <v>0.3333333333333333</v>
      </c>
      <c r="D55">
        <v>4</v>
      </c>
      <c r="E55">
        <v>3</v>
      </c>
      <c r="F55">
        <v>1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2</v>
      </c>
      <c r="S55">
        <v>0</v>
      </c>
      <c r="T55">
        <v>0</v>
      </c>
      <c r="U55">
        <v>1</v>
      </c>
      <c r="V55" s="7">
        <f t="shared" si="8"/>
        <v>0.3333333333333333</v>
      </c>
      <c r="W55" s="7">
        <f t="shared" si="9"/>
        <v>0.5</v>
      </c>
      <c r="X55" s="7">
        <f t="shared" si="10"/>
        <v>0.8333333333333333</v>
      </c>
    </row>
    <row r="56" spans="1:24" ht="15">
      <c r="A56" s="10" t="s">
        <v>81</v>
      </c>
      <c r="B56">
        <v>1</v>
      </c>
      <c r="C56" s="7">
        <f t="shared" si="7"/>
        <v>0</v>
      </c>
      <c r="D56">
        <v>2</v>
      </c>
      <c r="E56">
        <v>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 s="7">
        <f t="shared" si="8"/>
        <v>0</v>
      </c>
      <c r="W56" s="7">
        <f t="shared" si="9"/>
        <v>0</v>
      </c>
      <c r="X56" s="7">
        <f t="shared" si="10"/>
        <v>0</v>
      </c>
    </row>
    <row r="57" spans="1:24" ht="15.75" thickBot="1">
      <c r="A57" s="8" t="s">
        <v>105</v>
      </c>
      <c r="B57" s="8">
        <v>1</v>
      </c>
      <c r="C57" s="9">
        <f t="shared" si="7"/>
        <v>0.5</v>
      </c>
      <c r="D57" s="8">
        <v>2</v>
      </c>
      <c r="E57" s="8">
        <v>2</v>
      </c>
      <c r="F57" s="8">
        <v>0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</v>
      </c>
      <c r="S57" s="8">
        <v>1</v>
      </c>
      <c r="T57" s="8">
        <v>0</v>
      </c>
      <c r="U57" s="8">
        <v>0</v>
      </c>
      <c r="V57" s="9">
        <f t="shared" si="8"/>
        <v>0.5</v>
      </c>
      <c r="W57" s="9">
        <f t="shared" si="9"/>
        <v>0.5</v>
      </c>
      <c r="X57" s="9">
        <f t="shared" si="10"/>
        <v>1</v>
      </c>
    </row>
    <row r="58" spans="1:24" ht="15">
      <c r="A58" s="10" t="s">
        <v>52</v>
      </c>
      <c r="B58" s="10">
        <v>1</v>
      </c>
      <c r="C58" s="7">
        <f t="shared" si="7"/>
        <v>0.4117647058823529</v>
      </c>
      <c r="D58">
        <f aca="true" t="shared" si="11" ref="D58:U58">SUM(D47:D57)</f>
        <v>39</v>
      </c>
      <c r="E58">
        <f t="shared" si="11"/>
        <v>34</v>
      </c>
      <c r="F58">
        <f t="shared" si="11"/>
        <v>11</v>
      </c>
      <c r="G58">
        <f t="shared" si="11"/>
        <v>14</v>
      </c>
      <c r="H58">
        <f t="shared" si="11"/>
        <v>1</v>
      </c>
      <c r="I58">
        <f t="shared" si="11"/>
        <v>0</v>
      </c>
      <c r="J58">
        <f t="shared" si="11"/>
        <v>0</v>
      </c>
      <c r="K58">
        <f t="shared" si="11"/>
        <v>0</v>
      </c>
      <c r="L58">
        <f t="shared" si="11"/>
        <v>0</v>
      </c>
      <c r="M58">
        <f t="shared" si="11"/>
        <v>1</v>
      </c>
      <c r="N58">
        <f t="shared" si="11"/>
        <v>4</v>
      </c>
      <c r="O58">
        <f t="shared" si="11"/>
        <v>0</v>
      </c>
      <c r="P58">
        <f t="shared" si="11"/>
        <v>0</v>
      </c>
      <c r="Q58">
        <f t="shared" si="11"/>
        <v>0</v>
      </c>
      <c r="R58">
        <f t="shared" si="11"/>
        <v>11</v>
      </c>
      <c r="S58">
        <f t="shared" si="11"/>
        <v>1</v>
      </c>
      <c r="T58">
        <f t="shared" si="11"/>
        <v>6</v>
      </c>
      <c r="U58">
        <f t="shared" si="11"/>
        <v>5</v>
      </c>
      <c r="V58" s="7">
        <f t="shared" si="8"/>
        <v>0.4411764705882353</v>
      </c>
      <c r="W58" s="7">
        <f t="shared" si="9"/>
        <v>0.46153846153846156</v>
      </c>
      <c r="X58" s="7">
        <f t="shared" si="10"/>
        <v>0.9027149321266968</v>
      </c>
    </row>
    <row r="60" ht="15.75" thickBot="1">
      <c r="A60" t="s">
        <v>24</v>
      </c>
    </row>
    <row r="61" spans="1:28" ht="15.75" thickBot="1">
      <c r="A61" s="17" t="s">
        <v>28</v>
      </c>
      <c r="B61" s="6" t="s">
        <v>53</v>
      </c>
      <c r="C61" s="6" t="s">
        <v>29</v>
      </c>
      <c r="D61" s="6" t="s">
        <v>54</v>
      </c>
      <c r="E61" s="6" t="s">
        <v>55</v>
      </c>
      <c r="F61" s="6" t="s">
        <v>56</v>
      </c>
      <c r="G61" s="6" t="s">
        <v>57</v>
      </c>
      <c r="H61" s="6" t="s">
        <v>58</v>
      </c>
      <c r="I61" s="6" t="s">
        <v>59</v>
      </c>
      <c r="J61" s="6" t="s">
        <v>60</v>
      </c>
      <c r="K61" s="6" t="s">
        <v>31</v>
      </c>
      <c r="L61" s="6" t="s">
        <v>32</v>
      </c>
      <c r="M61" s="6" t="s">
        <v>33</v>
      </c>
      <c r="N61" s="6" t="s">
        <v>61</v>
      </c>
      <c r="O61" s="6" t="s">
        <v>34</v>
      </c>
      <c r="P61" s="6" t="s">
        <v>35</v>
      </c>
      <c r="Q61" s="6" t="s">
        <v>36</v>
      </c>
      <c r="R61" s="6" t="s">
        <v>37</v>
      </c>
      <c r="S61" s="6" t="s">
        <v>39</v>
      </c>
      <c r="T61" s="6" t="s">
        <v>40</v>
      </c>
      <c r="U61" s="6" t="s">
        <v>41</v>
      </c>
      <c r="V61" s="6" t="s">
        <v>42</v>
      </c>
      <c r="W61" s="6" t="s">
        <v>43</v>
      </c>
      <c r="X61" s="6" t="s">
        <v>44</v>
      </c>
      <c r="Y61" s="6" t="s">
        <v>47</v>
      </c>
      <c r="Z61" s="6" t="s">
        <v>62</v>
      </c>
      <c r="AA61" s="6" t="s">
        <v>63</v>
      </c>
      <c r="AB61" s="18" t="s">
        <v>64</v>
      </c>
    </row>
    <row r="62" spans="1:28" ht="15">
      <c r="A62" s="13" t="s">
        <v>76</v>
      </c>
      <c r="B62" s="14">
        <f>7*(N62/J62)</f>
        <v>4.2</v>
      </c>
      <c r="C62" s="13">
        <v>1</v>
      </c>
      <c r="D62" s="13">
        <v>1</v>
      </c>
      <c r="E62" s="13">
        <v>0</v>
      </c>
      <c r="F62" s="10">
        <v>0</v>
      </c>
      <c r="G62" s="13" t="s">
        <v>23</v>
      </c>
      <c r="H62" s="10">
        <v>0</v>
      </c>
      <c r="I62" s="10">
        <v>0</v>
      </c>
      <c r="J62" s="10">
        <v>5</v>
      </c>
      <c r="K62" s="10">
        <v>25</v>
      </c>
      <c r="L62" s="10">
        <v>22</v>
      </c>
      <c r="M62" s="10">
        <v>5</v>
      </c>
      <c r="N62" s="10">
        <v>3</v>
      </c>
      <c r="O62" s="10">
        <v>6</v>
      </c>
      <c r="P62" s="10">
        <v>2</v>
      </c>
      <c r="Q62" s="10">
        <v>0</v>
      </c>
      <c r="R62" s="10">
        <v>0</v>
      </c>
      <c r="S62" s="10">
        <v>0</v>
      </c>
      <c r="T62" s="10">
        <v>1</v>
      </c>
      <c r="U62" s="10">
        <v>2</v>
      </c>
      <c r="V62" s="10">
        <v>0</v>
      </c>
      <c r="W62" s="10">
        <v>0</v>
      </c>
      <c r="X62" s="10">
        <v>0</v>
      </c>
      <c r="Y62" s="10">
        <v>3</v>
      </c>
      <c r="Z62" s="10">
        <v>1</v>
      </c>
      <c r="AA62" s="10">
        <v>0</v>
      </c>
      <c r="AB62" s="15">
        <f>O62/L62</f>
        <v>0.2727272727272727</v>
      </c>
    </row>
    <row r="63" spans="1:28" ht="15">
      <c r="A63" s="10" t="s">
        <v>77</v>
      </c>
      <c r="B63" s="14">
        <f>7*(N63/J63)</f>
        <v>21</v>
      </c>
      <c r="C63" s="13">
        <v>1</v>
      </c>
      <c r="D63" s="13">
        <v>0</v>
      </c>
      <c r="E63" s="13">
        <v>0</v>
      </c>
      <c r="F63" s="10">
        <v>0</v>
      </c>
      <c r="G63" s="13" t="s">
        <v>23</v>
      </c>
      <c r="H63" s="10">
        <v>0</v>
      </c>
      <c r="I63" s="10">
        <v>0</v>
      </c>
      <c r="J63" s="10">
        <v>1</v>
      </c>
      <c r="K63" s="10">
        <v>9</v>
      </c>
      <c r="L63" s="10">
        <v>7</v>
      </c>
      <c r="M63" s="10">
        <v>5</v>
      </c>
      <c r="N63" s="10">
        <v>3</v>
      </c>
      <c r="O63" s="10">
        <v>4</v>
      </c>
      <c r="P63" s="10">
        <v>1</v>
      </c>
      <c r="Q63" s="10">
        <v>0</v>
      </c>
      <c r="R63" s="10">
        <v>0</v>
      </c>
      <c r="S63" s="10">
        <v>0</v>
      </c>
      <c r="T63" s="10">
        <v>0</v>
      </c>
      <c r="U63" s="10">
        <v>1</v>
      </c>
      <c r="V63" s="10">
        <v>0</v>
      </c>
      <c r="W63" s="10">
        <v>1</v>
      </c>
      <c r="X63" s="10">
        <v>0</v>
      </c>
      <c r="Y63" s="10">
        <v>1</v>
      </c>
      <c r="Z63" s="10">
        <v>0</v>
      </c>
      <c r="AA63" s="10">
        <v>0</v>
      </c>
      <c r="AB63" s="15">
        <f>O63/L63</f>
        <v>0.5714285714285714</v>
      </c>
    </row>
    <row r="64" spans="1:28" ht="15">
      <c r="A64" s="10" t="s">
        <v>79</v>
      </c>
      <c r="B64" s="14">
        <f>7*(N64/J64)</f>
        <v>31.818181818181813</v>
      </c>
      <c r="C64" s="13">
        <v>1</v>
      </c>
      <c r="D64" s="13">
        <v>0</v>
      </c>
      <c r="E64" s="13">
        <v>0</v>
      </c>
      <c r="F64" s="10">
        <v>0</v>
      </c>
      <c r="G64" s="10" t="s">
        <v>65</v>
      </c>
      <c r="H64" s="10">
        <v>0</v>
      </c>
      <c r="I64" s="10">
        <v>1</v>
      </c>
      <c r="J64" s="10">
        <v>0.66</v>
      </c>
      <c r="K64" s="10">
        <v>11</v>
      </c>
      <c r="L64" s="10">
        <v>10</v>
      </c>
      <c r="M64" s="10">
        <v>8</v>
      </c>
      <c r="N64" s="10">
        <v>3</v>
      </c>
      <c r="O64" s="10">
        <v>7</v>
      </c>
      <c r="P64" s="10">
        <v>3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5">
        <f>O64/L64</f>
        <v>0.7</v>
      </c>
    </row>
    <row r="65" spans="1:28" ht="15.75" thickBot="1">
      <c r="A65" s="8" t="s">
        <v>111</v>
      </c>
      <c r="B65" s="12">
        <f>7*(N65/J65)</f>
        <v>0</v>
      </c>
      <c r="C65" s="8">
        <v>1</v>
      </c>
      <c r="D65" s="8">
        <v>0</v>
      </c>
      <c r="E65" s="8">
        <v>0</v>
      </c>
      <c r="F65" s="8">
        <v>0</v>
      </c>
      <c r="G65" s="8" t="s">
        <v>23</v>
      </c>
      <c r="H65" s="8">
        <v>0</v>
      </c>
      <c r="I65" s="8">
        <v>0</v>
      </c>
      <c r="J65" s="8">
        <v>0.34</v>
      </c>
      <c r="K65" s="8">
        <v>2</v>
      </c>
      <c r="L65" s="8">
        <v>1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1</v>
      </c>
      <c r="V65" s="8">
        <v>0</v>
      </c>
      <c r="W65" s="8">
        <v>0</v>
      </c>
      <c r="X65" s="8">
        <v>0</v>
      </c>
      <c r="Y65" s="8">
        <v>1</v>
      </c>
      <c r="Z65" s="8">
        <v>0</v>
      </c>
      <c r="AA65" s="8">
        <v>0</v>
      </c>
      <c r="AB65" s="9">
        <f>O65/L65</f>
        <v>0</v>
      </c>
    </row>
    <row r="66" spans="1:28" ht="15">
      <c r="A66" s="10" t="s">
        <v>52</v>
      </c>
      <c r="B66" s="11">
        <f>7*(N66/J66)</f>
        <v>9</v>
      </c>
      <c r="C66">
        <v>1</v>
      </c>
      <c r="D66">
        <f>SUM(D62:D65)</f>
        <v>1</v>
      </c>
      <c r="E66">
        <f>SUM(E62:E65)</f>
        <v>0</v>
      </c>
      <c r="F66">
        <f>SUM(F62:F65)</f>
        <v>0</v>
      </c>
      <c r="G66" t="s">
        <v>65</v>
      </c>
      <c r="H66">
        <f>SUM(H62:H65)</f>
        <v>0</v>
      </c>
      <c r="I66">
        <f aca="true" t="shared" si="12" ref="I66:AA66">SUM(I62:I65)</f>
        <v>1</v>
      </c>
      <c r="J66">
        <f t="shared" si="12"/>
        <v>7</v>
      </c>
      <c r="K66">
        <f>SUM(K62:K65)</f>
        <v>47</v>
      </c>
      <c r="L66">
        <f t="shared" si="12"/>
        <v>40</v>
      </c>
      <c r="M66">
        <f t="shared" si="12"/>
        <v>18</v>
      </c>
      <c r="N66">
        <f t="shared" si="12"/>
        <v>9</v>
      </c>
      <c r="O66">
        <f t="shared" si="12"/>
        <v>17</v>
      </c>
      <c r="P66">
        <f t="shared" si="12"/>
        <v>6</v>
      </c>
      <c r="Q66">
        <f t="shared" si="12"/>
        <v>0</v>
      </c>
      <c r="R66">
        <f t="shared" si="12"/>
        <v>0</v>
      </c>
      <c r="S66">
        <f t="shared" si="12"/>
        <v>0</v>
      </c>
      <c r="T66">
        <f t="shared" si="12"/>
        <v>1</v>
      </c>
      <c r="U66">
        <f t="shared" si="12"/>
        <v>5</v>
      </c>
      <c r="V66">
        <f t="shared" si="12"/>
        <v>0</v>
      </c>
      <c r="W66">
        <f t="shared" si="12"/>
        <v>1</v>
      </c>
      <c r="X66">
        <f t="shared" si="12"/>
        <v>0</v>
      </c>
      <c r="Y66">
        <f t="shared" si="12"/>
        <v>5</v>
      </c>
      <c r="Z66">
        <f t="shared" si="12"/>
        <v>1</v>
      </c>
      <c r="AA66">
        <f t="shared" si="12"/>
        <v>0</v>
      </c>
      <c r="AB66" s="7">
        <f>O66/L66</f>
        <v>0.425</v>
      </c>
    </row>
    <row r="67" spans="1:28" ht="15">
      <c r="A67" s="10"/>
      <c r="B67" s="11"/>
      <c r="AB67" s="7"/>
    </row>
    <row r="68" ht="15.75" thickBot="1">
      <c r="A68" t="s">
        <v>26</v>
      </c>
    </row>
    <row r="69" spans="1:10" ht="15.75" thickBot="1">
      <c r="A69" s="6" t="s">
        <v>28</v>
      </c>
      <c r="B69" s="6" t="s">
        <v>74</v>
      </c>
      <c r="C69" s="6" t="s">
        <v>66</v>
      </c>
      <c r="D69" s="6" t="s">
        <v>67</v>
      </c>
      <c r="E69" s="6" t="s">
        <v>68</v>
      </c>
      <c r="F69" s="6" t="s">
        <v>69</v>
      </c>
      <c r="G69" s="6" t="s">
        <v>60</v>
      </c>
      <c r="H69" s="6" t="s">
        <v>70</v>
      </c>
      <c r="I69" s="6" t="s">
        <v>45</v>
      </c>
      <c r="J69" s="6" t="s">
        <v>46</v>
      </c>
    </row>
    <row r="70" spans="1:7" ht="15">
      <c r="A70" t="s">
        <v>77</v>
      </c>
      <c r="B70">
        <v>1</v>
      </c>
      <c r="C70">
        <v>0</v>
      </c>
      <c r="D70">
        <v>0</v>
      </c>
      <c r="E70">
        <v>0</v>
      </c>
      <c r="F70">
        <v>0</v>
      </c>
      <c r="G70">
        <v>1</v>
      </c>
    </row>
    <row r="71" spans="1:7" ht="15">
      <c r="A71" t="s">
        <v>76</v>
      </c>
      <c r="B71">
        <v>1</v>
      </c>
      <c r="C71">
        <v>0</v>
      </c>
      <c r="D71">
        <v>1</v>
      </c>
      <c r="E71">
        <v>0</v>
      </c>
      <c r="F71">
        <v>0</v>
      </c>
      <c r="G71">
        <v>5</v>
      </c>
    </row>
    <row r="72" spans="1:7" ht="15">
      <c r="A72" t="s">
        <v>111</v>
      </c>
      <c r="B72">
        <v>1</v>
      </c>
      <c r="C72">
        <v>0</v>
      </c>
      <c r="D72">
        <v>0</v>
      </c>
      <c r="E72">
        <v>0</v>
      </c>
      <c r="F72">
        <v>0</v>
      </c>
      <c r="G72">
        <v>0.34</v>
      </c>
    </row>
    <row r="73" spans="1:7" ht="15">
      <c r="A73" s="10" t="s">
        <v>79</v>
      </c>
      <c r="B73">
        <v>1</v>
      </c>
      <c r="C73">
        <v>0</v>
      </c>
      <c r="D73">
        <v>0</v>
      </c>
      <c r="E73">
        <v>0</v>
      </c>
      <c r="F73">
        <v>0</v>
      </c>
      <c r="G73">
        <v>0.66</v>
      </c>
    </row>
    <row r="74" spans="1:10" ht="15">
      <c r="A74" t="s">
        <v>95</v>
      </c>
      <c r="B74">
        <v>2</v>
      </c>
      <c r="C74">
        <v>5</v>
      </c>
      <c r="D74">
        <v>2</v>
      </c>
      <c r="E74">
        <v>0</v>
      </c>
      <c r="F74">
        <v>0</v>
      </c>
      <c r="G74">
        <v>7</v>
      </c>
      <c r="H74">
        <v>0</v>
      </c>
      <c r="I74">
        <v>4</v>
      </c>
      <c r="J74">
        <v>1</v>
      </c>
    </row>
    <row r="75" spans="1:7" ht="15">
      <c r="A75" s="10" t="s">
        <v>103</v>
      </c>
      <c r="B75">
        <v>3</v>
      </c>
      <c r="C75">
        <v>8</v>
      </c>
      <c r="D75">
        <v>6</v>
      </c>
      <c r="E75">
        <v>2</v>
      </c>
      <c r="F75">
        <v>0</v>
      </c>
      <c r="G75">
        <v>7</v>
      </c>
    </row>
    <row r="76" spans="1:7" ht="15">
      <c r="A76" t="s">
        <v>106</v>
      </c>
      <c r="B76">
        <v>4</v>
      </c>
      <c r="C76">
        <v>4</v>
      </c>
      <c r="D76">
        <v>4</v>
      </c>
      <c r="E76">
        <v>0</v>
      </c>
      <c r="F76">
        <v>0</v>
      </c>
      <c r="G76">
        <v>7</v>
      </c>
    </row>
    <row r="77" spans="1:7" ht="15">
      <c r="A77" t="s">
        <v>77</v>
      </c>
      <c r="B77">
        <v>5</v>
      </c>
      <c r="C77">
        <v>1</v>
      </c>
      <c r="D77">
        <v>1</v>
      </c>
      <c r="E77">
        <v>0</v>
      </c>
      <c r="F77">
        <v>0</v>
      </c>
      <c r="G77">
        <v>5</v>
      </c>
    </row>
    <row r="78" spans="1:7" ht="15">
      <c r="A78" t="s">
        <v>76</v>
      </c>
      <c r="B78">
        <v>5</v>
      </c>
      <c r="C78">
        <v>0</v>
      </c>
      <c r="D78">
        <v>0</v>
      </c>
      <c r="E78">
        <v>0</v>
      </c>
      <c r="F78">
        <v>0</v>
      </c>
      <c r="G78">
        <v>2</v>
      </c>
    </row>
    <row r="79" spans="1:7" ht="15">
      <c r="A79" t="s">
        <v>80</v>
      </c>
      <c r="B79">
        <v>6</v>
      </c>
      <c r="C79">
        <v>1</v>
      </c>
      <c r="D79">
        <v>6</v>
      </c>
      <c r="E79">
        <v>4</v>
      </c>
      <c r="F79">
        <v>0</v>
      </c>
      <c r="G79">
        <v>7</v>
      </c>
    </row>
    <row r="80" spans="1:7" ht="15">
      <c r="A80" s="10" t="s">
        <v>78</v>
      </c>
      <c r="B80">
        <v>7</v>
      </c>
      <c r="C80">
        <v>0</v>
      </c>
      <c r="D80">
        <v>0</v>
      </c>
      <c r="E80">
        <v>0</v>
      </c>
      <c r="F80">
        <v>0</v>
      </c>
      <c r="G80">
        <v>7</v>
      </c>
    </row>
    <row r="81" spans="1:7" ht="15">
      <c r="A81" t="s">
        <v>79</v>
      </c>
      <c r="B81">
        <v>8</v>
      </c>
      <c r="C81">
        <v>0</v>
      </c>
      <c r="D81">
        <v>0</v>
      </c>
      <c r="E81">
        <v>0</v>
      </c>
      <c r="F81">
        <v>0</v>
      </c>
      <c r="G81">
        <v>0.34</v>
      </c>
    </row>
    <row r="82" spans="1:7" ht="15">
      <c r="A82" t="s">
        <v>111</v>
      </c>
      <c r="B82">
        <v>8</v>
      </c>
      <c r="C82">
        <v>2</v>
      </c>
      <c r="D82">
        <v>0</v>
      </c>
      <c r="E82">
        <v>0</v>
      </c>
      <c r="F82">
        <v>0</v>
      </c>
      <c r="G82">
        <v>6.66</v>
      </c>
    </row>
    <row r="83" spans="1:7" ht="15">
      <c r="A83" s="10" t="s">
        <v>81</v>
      </c>
      <c r="B83">
        <v>9</v>
      </c>
      <c r="C83">
        <v>0</v>
      </c>
      <c r="D83">
        <v>0</v>
      </c>
      <c r="E83">
        <v>0</v>
      </c>
      <c r="F83">
        <v>0</v>
      </c>
      <c r="G83">
        <v>4</v>
      </c>
    </row>
    <row r="84" spans="1:10" ht="15.75" thickBot="1">
      <c r="A84" s="8" t="s">
        <v>105</v>
      </c>
      <c r="B84" s="8">
        <v>9</v>
      </c>
      <c r="C84" s="8">
        <v>0</v>
      </c>
      <c r="D84" s="8">
        <v>0</v>
      </c>
      <c r="E84" s="8">
        <v>0</v>
      </c>
      <c r="F84" s="8">
        <v>0</v>
      </c>
      <c r="G84" s="8">
        <v>3</v>
      </c>
      <c r="H84" s="8"/>
      <c r="I84" s="8"/>
      <c r="J84" s="8"/>
    </row>
    <row r="85" spans="1:10" ht="15">
      <c r="A85" s="10" t="s">
        <v>52</v>
      </c>
      <c r="C85">
        <f aca="true" t="shared" si="13" ref="C85:J85">SUM(C70:C84)</f>
        <v>21</v>
      </c>
      <c r="D85">
        <f t="shared" si="13"/>
        <v>20</v>
      </c>
      <c r="E85">
        <f t="shared" si="13"/>
        <v>6</v>
      </c>
      <c r="F85">
        <f t="shared" si="13"/>
        <v>0</v>
      </c>
      <c r="G85">
        <f t="shared" si="13"/>
        <v>63</v>
      </c>
      <c r="H85">
        <f t="shared" si="13"/>
        <v>0</v>
      </c>
      <c r="I85">
        <f t="shared" si="13"/>
        <v>4</v>
      </c>
      <c r="J85">
        <f t="shared" si="13"/>
        <v>1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A25" sqref="A25:J39"/>
    </sheetView>
  </sheetViews>
  <sheetFormatPr defaultColWidth="11.421875" defaultRowHeight="15"/>
  <cols>
    <col min="1" max="1" width="20.28125" style="0" bestFit="1" customWidth="1"/>
    <col min="2" max="2" width="9.421875" style="0" bestFit="1" customWidth="1"/>
    <col min="3" max="3" width="5.57421875" style="0" bestFit="1" customWidth="1"/>
    <col min="4" max="5" width="3.57421875" style="0" bestFit="1" customWidth="1"/>
    <col min="6" max="6" width="3.421875" style="0" bestFit="1" customWidth="1"/>
    <col min="7" max="7" width="5.00390625" style="0" bestFit="1" customWidth="1"/>
    <col min="8" max="9" width="3.28125" style="0" bestFit="1" customWidth="1"/>
    <col min="10" max="10" width="5.00390625" style="0" bestFit="1" customWidth="1"/>
    <col min="11" max="11" width="4.57421875" style="0" bestFit="1" customWidth="1"/>
    <col min="12" max="12" width="3.57421875" style="0" bestFit="1" customWidth="1"/>
    <col min="13" max="13" width="3.00390625" style="0" bestFit="1" customWidth="1"/>
    <col min="14" max="14" width="3.28125" style="0" bestFit="1" customWidth="1"/>
    <col min="15" max="15" width="4.00390625" style="0" bestFit="1" customWidth="1"/>
    <col min="16" max="16" width="3.421875" style="0" bestFit="1" customWidth="1"/>
    <col min="17" max="17" width="3.28125" style="0" bestFit="1" customWidth="1"/>
    <col min="18" max="18" width="3.57421875" style="0" bestFit="1" customWidth="1"/>
    <col min="19" max="19" width="3.421875" style="0" bestFit="1" customWidth="1"/>
    <col min="20" max="20" width="3.00390625" style="0" bestFit="1" customWidth="1"/>
    <col min="21" max="21" width="4.140625" style="0" bestFit="1" customWidth="1"/>
    <col min="22" max="24" width="5.57421875" style="0" bestFit="1" customWidth="1"/>
    <col min="25" max="25" width="3.00390625" style="0" bestFit="1" customWidth="1"/>
    <col min="26" max="26" width="4.00390625" style="0" bestFit="1" customWidth="1"/>
    <col min="27" max="27" width="3.28125" style="0" bestFit="1" customWidth="1"/>
    <col min="28" max="28" width="7.421875" style="0" bestFit="1" customWidth="1"/>
  </cols>
  <sheetData>
    <row r="1" ht="15">
      <c r="A1" s="5" t="s">
        <v>73</v>
      </c>
    </row>
    <row r="2" ht="15.75" thickBot="1">
      <c r="A2" t="s">
        <v>27</v>
      </c>
    </row>
    <row r="3" spans="1:24" ht="15.75" thickBo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</row>
    <row r="4" spans="1:24" ht="15">
      <c r="A4" t="s">
        <v>95</v>
      </c>
      <c r="B4">
        <v>1</v>
      </c>
      <c r="C4" s="7">
        <f>(G4/E4)</f>
        <v>0</v>
      </c>
      <c r="D4">
        <v>4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 s="7">
        <f>((J4*4)+(I4*3)+(H4*2)+(G4-J4-I4-H4)*1)/E4</f>
        <v>0</v>
      </c>
      <c r="W4" s="7">
        <f>(G4+N4+P4)/(D4-L4)</f>
        <v>0.25</v>
      </c>
      <c r="X4" s="7">
        <f>V4+W4</f>
        <v>0.25</v>
      </c>
    </row>
    <row r="5" spans="1:24" ht="15">
      <c r="A5" t="s">
        <v>77</v>
      </c>
      <c r="B5">
        <v>1</v>
      </c>
      <c r="C5" s="7">
        <f aca="true" t="shared" si="0" ref="C5:C14">(G5/E5)</f>
        <v>0.3333333333333333</v>
      </c>
      <c r="D5">
        <v>4</v>
      </c>
      <c r="E5">
        <v>3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7">
        <f aca="true" t="shared" si="1" ref="V5:V14">((J5*4)+(I5*3)+(H5*2)+(G5-J5-I5-H5)*1)/E5</f>
        <v>0.3333333333333333</v>
      </c>
      <c r="W5" s="7">
        <f aca="true" t="shared" si="2" ref="W5:W14">(G5+N5+P5)/(D5-L5)</f>
        <v>0.5</v>
      </c>
      <c r="X5" s="7">
        <f aca="true" t="shared" si="3" ref="X5:X14">V5+W5</f>
        <v>0.8333333333333333</v>
      </c>
    </row>
    <row r="6" spans="1:24" ht="15">
      <c r="A6" t="s">
        <v>106</v>
      </c>
      <c r="B6">
        <v>1</v>
      </c>
      <c r="C6" s="7">
        <f t="shared" si="0"/>
        <v>0</v>
      </c>
      <c r="D6">
        <v>2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 s="7">
        <f t="shared" si="1"/>
        <v>0</v>
      </c>
      <c r="W6" s="7">
        <f t="shared" si="2"/>
        <v>0.5</v>
      </c>
      <c r="X6" s="7">
        <f t="shared" si="3"/>
        <v>0.5</v>
      </c>
    </row>
    <row r="7" spans="1:24" ht="15">
      <c r="A7" t="s">
        <v>112</v>
      </c>
      <c r="B7">
        <v>1</v>
      </c>
      <c r="C7" s="7">
        <f t="shared" si="0"/>
        <v>0</v>
      </c>
      <c r="D7">
        <v>2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</row>
    <row r="8" spans="1:24" ht="15">
      <c r="A8" t="s">
        <v>113</v>
      </c>
      <c r="B8">
        <v>1</v>
      </c>
      <c r="C8" s="7">
        <f t="shared" si="0"/>
        <v>0.25</v>
      </c>
      <c r="D8">
        <v>4</v>
      </c>
      <c r="E8">
        <v>4</v>
      </c>
      <c r="F8">
        <v>0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3</v>
      </c>
      <c r="V8" s="7">
        <f t="shared" si="1"/>
        <v>0.5</v>
      </c>
      <c r="W8" s="7">
        <f t="shared" si="2"/>
        <v>0.25</v>
      </c>
      <c r="X8" s="7">
        <f t="shared" si="3"/>
        <v>0.75</v>
      </c>
    </row>
    <row r="9" spans="1:24" ht="15">
      <c r="A9" t="s">
        <v>114</v>
      </c>
      <c r="B9">
        <v>1</v>
      </c>
      <c r="C9" s="7">
        <f t="shared" si="0"/>
        <v>0.25</v>
      </c>
      <c r="D9">
        <v>4</v>
      </c>
      <c r="E9">
        <v>4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</v>
      </c>
      <c r="U9">
        <v>0</v>
      </c>
      <c r="V9" s="7">
        <f t="shared" si="1"/>
        <v>0.25</v>
      </c>
      <c r="W9" s="7">
        <f t="shared" si="2"/>
        <v>0.25</v>
      </c>
      <c r="X9" s="7">
        <f t="shared" si="3"/>
        <v>0.5</v>
      </c>
    </row>
    <row r="10" spans="1:24" ht="15">
      <c r="A10" t="s">
        <v>111</v>
      </c>
      <c r="B10">
        <v>1</v>
      </c>
      <c r="C10" s="7">
        <f t="shared" si="0"/>
        <v>0.25</v>
      </c>
      <c r="D10">
        <v>4</v>
      </c>
      <c r="E10">
        <v>4</v>
      </c>
      <c r="F10">
        <v>2</v>
      </c>
      <c r="G10">
        <v>1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s="7">
        <f t="shared" si="1"/>
        <v>0.5</v>
      </c>
      <c r="W10" s="7">
        <f t="shared" si="2"/>
        <v>0.25</v>
      </c>
      <c r="X10" s="7">
        <f t="shared" si="3"/>
        <v>0.75</v>
      </c>
    </row>
    <row r="11" spans="1:24" ht="15">
      <c r="A11" t="s">
        <v>103</v>
      </c>
      <c r="B11">
        <v>1</v>
      </c>
      <c r="C11" s="7">
        <f t="shared" si="0"/>
        <v>0.6666666666666666</v>
      </c>
      <c r="D11">
        <v>4</v>
      </c>
      <c r="E11">
        <v>3</v>
      </c>
      <c r="F11">
        <v>2</v>
      </c>
      <c r="G11">
        <v>2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 s="7">
        <f t="shared" si="1"/>
        <v>1.6666666666666667</v>
      </c>
      <c r="W11" s="7">
        <f t="shared" si="2"/>
        <v>0.75</v>
      </c>
      <c r="X11" s="7">
        <f t="shared" si="3"/>
        <v>2.416666666666667</v>
      </c>
    </row>
    <row r="12" spans="1:24" ht="15">
      <c r="A12" t="s">
        <v>81</v>
      </c>
      <c r="B12">
        <v>1</v>
      </c>
      <c r="C12" s="7">
        <f t="shared" si="0"/>
        <v>0</v>
      </c>
      <c r="D12">
        <v>4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2</v>
      </c>
      <c r="Q12">
        <v>0</v>
      </c>
      <c r="R12">
        <v>0</v>
      </c>
      <c r="S12">
        <v>0</v>
      </c>
      <c r="T12">
        <v>1</v>
      </c>
      <c r="U12">
        <v>0</v>
      </c>
      <c r="V12" s="7">
        <f t="shared" si="1"/>
        <v>0</v>
      </c>
      <c r="W12" s="7">
        <f t="shared" si="2"/>
        <v>0.5</v>
      </c>
      <c r="X12" s="7">
        <f t="shared" si="3"/>
        <v>0.5</v>
      </c>
    </row>
    <row r="13" spans="1:24" ht="15.75" thickBot="1">
      <c r="A13" s="8" t="s">
        <v>115</v>
      </c>
      <c r="B13" s="8">
        <v>1</v>
      </c>
      <c r="C13" s="9">
        <f t="shared" si="0"/>
        <v>0.3333333333333333</v>
      </c>
      <c r="D13" s="8">
        <v>3</v>
      </c>
      <c r="E13" s="8">
        <v>3</v>
      </c>
      <c r="F13" s="8">
        <v>1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9">
        <f t="shared" si="1"/>
        <v>0.3333333333333333</v>
      </c>
      <c r="W13" s="9">
        <f t="shared" si="2"/>
        <v>0.3333333333333333</v>
      </c>
      <c r="X13" s="9">
        <f t="shared" si="3"/>
        <v>0.6666666666666666</v>
      </c>
    </row>
    <row r="14" spans="1:24" ht="15">
      <c r="A14" s="10" t="s">
        <v>52</v>
      </c>
      <c r="B14" s="10">
        <v>1</v>
      </c>
      <c r="C14" s="7">
        <f t="shared" si="0"/>
        <v>0.2413793103448276</v>
      </c>
      <c r="D14">
        <f aca="true" t="shared" si="4" ref="D14:U14">SUM(D4:D13)</f>
        <v>35</v>
      </c>
      <c r="E14">
        <f t="shared" si="4"/>
        <v>29</v>
      </c>
      <c r="F14">
        <f t="shared" si="4"/>
        <v>7</v>
      </c>
      <c r="G14">
        <f t="shared" si="4"/>
        <v>7</v>
      </c>
      <c r="H14">
        <f t="shared" si="4"/>
        <v>3</v>
      </c>
      <c r="I14">
        <f t="shared" si="4"/>
        <v>1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3</v>
      </c>
      <c r="O14">
        <f t="shared" si="4"/>
        <v>0</v>
      </c>
      <c r="P14">
        <f t="shared" si="4"/>
        <v>3</v>
      </c>
      <c r="Q14">
        <f t="shared" si="4"/>
        <v>0</v>
      </c>
      <c r="R14">
        <f t="shared" si="4"/>
        <v>0</v>
      </c>
      <c r="S14">
        <f t="shared" si="4"/>
        <v>0</v>
      </c>
      <c r="T14">
        <f t="shared" si="4"/>
        <v>7</v>
      </c>
      <c r="U14">
        <f t="shared" si="4"/>
        <v>4</v>
      </c>
      <c r="V14" s="7">
        <f t="shared" si="1"/>
        <v>0.41379310344827586</v>
      </c>
      <c r="W14" s="7">
        <f t="shared" si="2"/>
        <v>0.37142857142857144</v>
      </c>
      <c r="X14" s="7">
        <f t="shared" si="3"/>
        <v>0.7852216748768472</v>
      </c>
    </row>
    <row r="16" ht="15.75" thickBot="1">
      <c r="A16" t="s">
        <v>24</v>
      </c>
    </row>
    <row r="17" spans="1:28" ht="15.75" thickBot="1">
      <c r="A17" s="17" t="s">
        <v>28</v>
      </c>
      <c r="B17" s="6" t="s">
        <v>53</v>
      </c>
      <c r="C17" s="6" t="s">
        <v>29</v>
      </c>
      <c r="D17" s="6" t="s">
        <v>54</v>
      </c>
      <c r="E17" s="6" t="s">
        <v>55</v>
      </c>
      <c r="F17" s="6" t="s">
        <v>56</v>
      </c>
      <c r="G17" s="6" t="s">
        <v>57</v>
      </c>
      <c r="H17" s="6" t="s">
        <v>58</v>
      </c>
      <c r="I17" s="6" t="s">
        <v>59</v>
      </c>
      <c r="J17" s="6" t="s">
        <v>60</v>
      </c>
      <c r="K17" s="6" t="s">
        <v>31</v>
      </c>
      <c r="L17" s="6" t="s">
        <v>32</v>
      </c>
      <c r="M17" s="6" t="s">
        <v>33</v>
      </c>
      <c r="N17" s="6" t="s">
        <v>61</v>
      </c>
      <c r="O17" s="6" t="s">
        <v>34</v>
      </c>
      <c r="P17" s="6" t="s">
        <v>35</v>
      </c>
      <c r="Q17" s="6" t="s">
        <v>36</v>
      </c>
      <c r="R17" s="6" t="s">
        <v>37</v>
      </c>
      <c r="S17" s="6" t="s">
        <v>39</v>
      </c>
      <c r="T17" s="6" t="s">
        <v>40</v>
      </c>
      <c r="U17" s="6" t="s">
        <v>41</v>
      </c>
      <c r="V17" s="6" t="s">
        <v>42</v>
      </c>
      <c r="W17" s="6" t="s">
        <v>43</v>
      </c>
      <c r="X17" s="6" t="s">
        <v>44</v>
      </c>
      <c r="Y17" s="6" t="s">
        <v>47</v>
      </c>
      <c r="Z17" s="6" t="s">
        <v>62</v>
      </c>
      <c r="AA17" s="6" t="s">
        <v>63</v>
      </c>
      <c r="AB17" s="18" t="s">
        <v>64</v>
      </c>
    </row>
    <row r="18" spans="1:28" ht="15">
      <c r="A18" s="23" t="s">
        <v>95</v>
      </c>
      <c r="B18" s="24">
        <f>7*(N18/J18)</f>
        <v>13.387978142076502</v>
      </c>
      <c r="C18" s="23">
        <v>1</v>
      </c>
      <c r="D18" s="23">
        <v>1</v>
      </c>
      <c r="E18" s="23">
        <v>0</v>
      </c>
      <c r="F18" s="23">
        <v>0</v>
      </c>
      <c r="G18" s="23" t="s">
        <v>65</v>
      </c>
      <c r="H18" s="23">
        <v>0</v>
      </c>
      <c r="I18" s="23">
        <v>0</v>
      </c>
      <c r="J18" s="23">
        <v>3.66</v>
      </c>
      <c r="K18" s="23">
        <v>28</v>
      </c>
      <c r="L18" s="23">
        <v>21</v>
      </c>
      <c r="M18" s="23">
        <v>12</v>
      </c>
      <c r="N18" s="23">
        <v>7</v>
      </c>
      <c r="O18" s="23">
        <v>9</v>
      </c>
      <c r="P18" s="23">
        <v>1</v>
      </c>
      <c r="Q18" s="23">
        <v>0</v>
      </c>
      <c r="R18" s="23">
        <v>0</v>
      </c>
      <c r="S18" s="23">
        <v>0</v>
      </c>
      <c r="T18" s="23">
        <v>0</v>
      </c>
      <c r="U18" s="23">
        <v>4</v>
      </c>
      <c r="V18" s="23">
        <v>0</v>
      </c>
      <c r="W18" s="23">
        <v>2</v>
      </c>
      <c r="X18" s="23">
        <v>0</v>
      </c>
      <c r="Y18" s="23">
        <v>5</v>
      </c>
      <c r="Z18" s="23">
        <v>3</v>
      </c>
      <c r="AA18" s="23">
        <v>0</v>
      </c>
      <c r="AB18" s="25">
        <f>O18/L18</f>
        <v>0.42857142857142855</v>
      </c>
    </row>
    <row r="19" spans="1:28" ht="15">
      <c r="A19" s="10" t="s">
        <v>111</v>
      </c>
      <c r="B19" s="14">
        <f>7*(N19/J19)</f>
        <v>5.223880597014925</v>
      </c>
      <c r="C19" s="13">
        <v>1</v>
      </c>
      <c r="D19" s="13">
        <v>0</v>
      </c>
      <c r="E19" s="13">
        <v>0</v>
      </c>
      <c r="F19" s="10">
        <v>0</v>
      </c>
      <c r="G19" s="13" t="s">
        <v>23</v>
      </c>
      <c r="H19" s="10">
        <v>0</v>
      </c>
      <c r="I19" s="10">
        <v>0</v>
      </c>
      <c r="J19" s="10">
        <v>1.34</v>
      </c>
      <c r="K19" s="10">
        <v>6</v>
      </c>
      <c r="L19" s="10">
        <v>5</v>
      </c>
      <c r="M19" s="10">
        <v>1</v>
      </c>
      <c r="N19" s="10">
        <v>1</v>
      </c>
      <c r="O19" s="10">
        <v>2</v>
      </c>
      <c r="P19" s="10">
        <v>1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5">
        <f>O19/L19</f>
        <v>0.4</v>
      </c>
    </row>
    <row r="20" spans="1:28" ht="15.75" thickBot="1">
      <c r="A20" s="8" t="s">
        <v>114</v>
      </c>
      <c r="B20" s="12">
        <f>7*(N20/J20)</f>
        <v>7</v>
      </c>
      <c r="C20" s="8">
        <v>1</v>
      </c>
      <c r="D20" s="8">
        <v>0</v>
      </c>
      <c r="E20" s="8">
        <v>0</v>
      </c>
      <c r="F20" s="8">
        <v>0</v>
      </c>
      <c r="G20" s="8" t="s">
        <v>23</v>
      </c>
      <c r="H20" s="8">
        <v>0</v>
      </c>
      <c r="I20" s="8">
        <v>0</v>
      </c>
      <c r="J20" s="8">
        <v>1</v>
      </c>
      <c r="K20" s="8">
        <v>5</v>
      </c>
      <c r="L20" s="8">
        <v>4</v>
      </c>
      <c r="M20" s="8">
        <v>1</v>
      </c>
      <c r="N20" s="8">
        <v>1</v>
      </c>
      <c r="O20" s="8">
        <v>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1</v>
      </c>
      <c r="X20" s="8">
        <v>0</v>
      </c>
      <c r="Y20" s="8">
        <v>2</v>
      </c>
      <c r="Z20" s="8">
        <v>0</v>
      </c>
      <c r="AA20" s="8">
        <v>0</v>
      </c>
      <c r="AB20" s="9">
        <f>O20/L20</f>
        <v>0.25</v>
      </c>
    </row>
    <row r="21" spans="1:28" ht="15">
      <c r="A21" s="10" t="s">
        <v>52</v>
      </c>
      <c r="B21" s="11">
        <f>7*(N21/J21)</f>
        <v>10.5</v>
      </c>
      <c r="C21">
        <v>1</v>
      </c>
      <c r="D21">
        <f>SUM(D18:D20)</f>
        <v>1</v>
      </c>
      <c r="E21">
        <f>SUM(E18:E20)</f>
        <v>0</v>
      </c>
      <c r="F21">
        <f>SUM(F18:F20)</f>
        <v>0</v>
      </c>
      <c r="G21" t="s">
        <v>65</v>
      </c>
      <c r="H21">
        <f>SUM(H18:H20)</f>
        <v>0</v>
      </c>
      <c r="I21">
        <f>SUM(I18:I20)</f>
        <v>0</v>
      </c>
      <c r="J21">
        <f>SUM(J18:J20)</f>
        <v>6</v>
      </c>
      <c r="K21">
        <f aca="true" t="shared" si="5" ref="K21:AA21">SUM(K18:K20)</f>
        <v>39</v>
      </c>
      <c r="L21">
        <f t="shared" si="5"/>
        <v>30</v>
      </c>
      <c r="M21">
        <f t="shared" si="5"/>
        <v>14</v>
      </c>
      <c r="N21">
        <f t="shared" si="5"/>
        <v>9</v>
      </c>
      <c r="O21">
        <f t="shared" si="5"/>
        <v>12</v>
      </c>
      <c r="P21">
        <f t="shared" si="5"/>
        <v>2</v>
      </c>
      <c r="Q21">
        <f t="shared" si="5"/>
        <v>0</v>
      </c>
      <c r="R21">
        <f t="shared" si="5"/>
        <v>0</v>
      </c>
      <c r="S21">
        <f t="shared" si="5"/>
        <v>0</v>
      </c>
      <c r="T21">
        <f t="shared" si="5"/>
        <v>0</v>
      </c>
      <c r="U21">
        <f t="shared" si="5"/>
        <v>5</v>
      </c>
      <c r="V21">
        <f t="shared" si="5"/>
        <v>0</v>
      </c>
      <c r="W21">
        <f t="shared" si="5"/>
        <v>3</v>
      </c>
      <c r="X21">
        <f t="shared" si="5"/>
        <v>0</v>
      </c>
      <c r="Y21">
        <f t="shared" si="5"/>
        <v>7</v>
      </c>
      <c r="Z21">
        <f t="shared" si="5"/>
        <v>3</v>
      </c>
      <c r="AA21">
        <f t="shared" si="5"/>
        <v>0</v>
      </c>
      <c r="AB21" s="7">
        <f>O21/L21</f>
        <v>0.4</v>
      </c>
    </row>
    <row r="23" ht="15.75" thickBot="1">
      <c r="A23" t="s">
        <v>26</v>
      </c>
    </row>
    <row r="24" spans="1:10" ht="15.75" thickBot="1">
      <c r="A24" s="6" t="s">
        <v>28</v>
      </c>
      <c r="B24" s="6" t="s">
        <v>74</v>
      </c>
      <c r="C24" s="6" t="s">
        <v>66</v>
      </c>
      <c r="D24" s="6" t="s">
        <v>67</v>
      </c>
      <c r="E24" s="6" t="s">
        <v>68</v>
      </c>
      <c r="F24" s="6" t="s">
        <v>69</v>
      </c>
      <c r="G24" s="6" t="s">
        <v>60</v>
      </c>
      <c r="H24" s="6" t="s">
        <v>70</v>
      </c>
      <c r="I24" s="6" t="s">
        <v>45</v>
      </c>
      <c r="J24" s="6" t="s">
        <v>46</v>
      </c>
    </row>
    <row r="25" spans="1:7" ht="15">
      <c r="A25" t="s">
        <v>95</v>
      </c>
      <c r="B25">
        <v>1</v>
      </c>
      <c r="C25">
        <v>0</v>
      </c>
      <c r="D25">
        <v>0</v>
      </c>
      <c r="E25">
        <v>0</v>
      </c>
      <c r="F25">
        <v>0</v>
      </c>
      <c r="G25">
        <v>3.66</v>
      </c>
    </row>
    <row r="26" spans="1:7" ht="15">
      <c r="A26" t="s">
        <v>114</v>
      </c>
      <c r="B26">
        <v>1</v>
      </c>
      <c r="C26">
        <v>1</v>
      </c>
      <c r="D26">
        <v>0</v>
      </c>
      <c r="E26">
        <v>0</v>
      </c>
      <c r="F26">
        <v>0</v>
      </c>
      <c r="G26">
        <v>1</v>
      </c>
    </row>
    <row r="27" spans="1:7" ht="15">
      <c r="A27" t="s">
        <v>111</v>
      </c>
      <c r="B27">
        <v>1</v>
      </c>
      <c r="C27">
        <v>0</v>
      </c>
      <c r="D27">
        <v>0</v>
      </c>
      <c r="E27">
        <v>0</v>
      </c>
      <c r="F27">
        <v>0</v>
      </c>
      <c r="G27">
        <v>1.34</v>
      </c>
    </row>
    <row r="28" spans="1:10" ht="15">
      <c r="A28" t="s">
        <v>115</v>
      </c>
      <c r="B28">
        <v>2</v>
      </c>
      <c r="C28">
        <v>7</v>
      </c>
      <c r="D28">
        <v>1</v>
      </c>
      <c r="E28">
        <v>0</v>
      </c>
      <c r="F28">
        <v>0</v>
      </c>
      <c r="G28">
        <v>6</v>
      </c>
      <c r="H28">
        <v>4</v>
      </c>
      <c r="I28">
        <v>2</v>
      </c>
      <c r="J28">
        <v>0</v>
      </c>
    </row>
    <row r="29" spans="1:7" ht="15">
      <c r="A29" t="s">
        <v>113</v>
      </c>
      <c r="B29">
        <v>3</v>
      </c>
      <c r="C29">
        <v>5</v>
      </c>
      <c r="D29">
        <v>0</v>
      </c>
      <c r="E29">
        <v>1</v>
      </c>
      <c r="F29">
        <v>0</v>
      </c>
      <c r="G29">
        <v>6</v>
      </c>
    </row>
    <row r="30" spans="1:7" ht="15">
      <c r="A30" t="s">
        <v>106</v>
      </c>
      <c r="B30">
        <v>4</v>
      </c>
      <c r="C30">
        <v>0</v>
      </c>
      <c r="D30">
        <v>0</v>
      </c>
      <c r="E30">
        <v>0</v>
      </c>
      <c r="F30">
        <v>0</v>
      </c>
      <c r="G30">
        <v>2</v>
      </c>
    </row>
    <row r="31" spans="1:7" ht="15">
      <c r="A31" t="s">
        <v>112</v>
      </c>
      <c r="B31">
        <v>4</v>
      </c>
      <c r="C31">
        <v>0</v>
      </c>
      <c r="D31">
        <v>1</v>
      </c>
      <c r="E31">
        <v>0</v>
      </c>
      <c r="F31">
        <v>0</v>
      </c>
      <c r="G31">
        <v>4</v>
      </c>
    </row>
    <row r="32" spans="1:7" ht="15">
      <c r="A32" t="s">
        <v>77</v>
      </c>
      <c r="B32">
        <v>5</v>
      </c>
      <c r="C32">
        <v>0</v>
      </c>
      <c r="D32">
        <v>0</v>
      </c>
      <c r="E32">
        <v>2</v>
      </c>
      <c r="F32">
        <v>0</v>
      </c>
      <c r="G32">
        <v>2.34</v>
      </c>
    </row>
    <row r="33" spans="1:7" ht="15">
      <c r="A33" t="s">
        <v>114</v>
      </c>
      <c r="B33">
        <v>5</v>
      </c>
      <c r="C33">
        <v>1</v>
      </c>
      <c r="D33">
        <v>0</v>
      </c>
      <c r="E33">
        <v>0</v>
      </c>
      <c r="F33">
        <v>0</v>
      </c>
      <c r="G33">
        <v>3.66</v>
      </c>
    </row>
    <row r="34" spans="1:7" ht="15">
      <c r="A34" t="s">
        <v>95</v>
      </c>
      <c r="B34">
        <v>6</v>
      </c>
      <c r="C34">
        <v>0</v>
      </c>
      <c r="D34">
        <v>0</v>
      </c>
      <c r="E34">
        <v>0</v>
      </c>
      <c r="F34">
        <v>0</v>
      </c>
      <c r="G34">
        <v>2.34</v>
      </c>
    </row>
    <row r="35" spans="1:7" ht="15">
      <c r="A35" t="s">
        <v>77</v>
      </c>
      <c r="B35">
        <v>6</v>
      </c>
      <c r="C35">
        <v>0</v>
      </c>
      <c r="D35">
        <v>1</v>
      </c>
      <c r="E35">
        <v>0</v>
      </c>
      <c r="F35">
        <v>0</v>
      </c>
      <c r="G35">
        <v>3.66</v>
      </c>
    </row>
    <row r="36" spans="1:7" ht="15">
      <c r="A36" t="s">
        <v>114</v>
      </c>
      <c r="B36">
        <v>7</v>
      </c>
      <c r="C36">
        <v>0</v>
      </c>
      <c r="D36">
        <v>0</v>
      </c>
      <c r="E36">
        <v>0</v>
      </c>
      <c r="F36">
        <v>0</v>
      </c>
      <c r="G36">
        <v>1.34</v>
      </c>
    </row>
    <row r="37" spans="1:7" ht="15">
      <c r="A37" t="s">
        <v>111</v>
      </c>
      <c r="B37">
        <v>7</v>
      </c>
      <c r="C37">
        <v>1</v>
      </c>
      <c r="D37">
        <v>0</v>
      </c>
      <c r="E37">
        <v>0</v>
      </c>
      <c r="F37">
        <v>0</v>
      </c>
      <c r="G37">
        <v>4.66</v>
      </c>
    </row>
    <row r="38" spans="1:7" ht="15">
      <c r="A38" t="s">
        <v>103</v>
      </c>
      <c r="B38">
        <v>8</v>
      </c>
      <c r="C38">
        <v>3</v>
      </c>
      <c r="D38">
        <v>0</v>
      </c>
      <c r="E38">
        <v>0</v>
      </c>
      <c r="F38">
        <v>0</v>
      </c>
      <c r="G38">
        <v>6</v>
      </c>
    </row>
    <row r="39" spans="1:10" ht="15.75" thickBot="1">
      <c r="A39" s="8" t="s">
        <v>81</v>
      </c>
      <c r="B39" s="8">
        <v>9</v>
      </c>
      <c r="C39" s="8">
        <v>0</v>
      </c>
      <c r="D39" s="8">
        <v>0</v>
      </c>
      <c r="E39" s="8">
        <v>0</v>
      </c>
      <c r="F39" s="8">
        <v>0</v>
      </c>
      <c r="G39" s="8">
        <v>6</v>
      </c>
      <c r="H39" s="8"/>
      <c r="I39" s="8"/>
      <c r="J39" s="8"/>
    </row>
    <row r="40" spans="1:10" ht="15">
      <c r="A40" s="10" t="s">
        <v>52</v>
      </c>
      <c r="C40">
        <f aca="true" t="shared" si="6" ref="C40:J40">SUM(C25:C39)</f>
        <v>18</v>
      </c>
      <c r="D40">
        <f t="shared" si="6"/>
        <v>3</v>
      </c>
      <c r="E40">
        <f t="shared" si="6"/>
        <v>3</v>
      </c>
      <c r="F40">
        <f t="shared" si="6"/>
        <v>0</v>
      </c>
      <c r="G40">
        <f t="shared" si="6"/>
        <v>54</v>
      </c>
      <c r="H40">
        <f t="shared" si="6"/>
        <v>4</v>
      </c>
      <c r="I40">
        <f t="shared" si="6"/>
        <v>2</v>
      </c>
      <c r="J40">
        <f t="shared" si="6"/>
        <v>0</v>
      </c>
    </row>
    <row r="42" ht="15">
      <c r="A42" s="5" t="s">
        <v>13</v>
      </c>
    </row>
    <row r="43" ht="15.75" thickBot="1">
      <c r="A43" t="s">
        <v>27</v>
      </c>
    </row>
    <row r="44" spans="1:24" ht="15.75" thickBot="1">
      <c r="A44" s="6" t="s">
        <v>28</v>
      </c>
      <c r="B44" s="6" t="s">
        <v>29</v>
      </c>
      <c r="C44" s="6" t="s">
        <v>30</v>
      </c>
      <c r="D44" s="6" t="s">
        <v>31</v>
      </c>
      <c r="E44" s="6" t="s">
        <v>32</v>
      </c>
      <c r="F44" s="6" t="s">
        <v>33</v>
      </c>
      <c r="G44" s="6" t="s">
        <v>34</v>
      </c>
      <c r="H44" s="6" t="s">
        <v>35</v>
      </c>
      <c r="I44" s="6" t="s">
        <v>36</v>
      </c>
      <c r="J44" s="6" t="s">
        <v>37</v>
      </c>
      <c r="K44" s="6" t="s">
        <v>38</v>
      </c>
      <c r="L44" s="6" t="s">
        <v>39</v>
      </c>
      <c r="M44" s="6" t="s">
        <v>40</v>
      </c>
      <c r="N44" s="6" t="s">
        <v>41</v>
      </c>
      <c r="O44" s="6" t="s">
        <v>42</v>
      </c>
      <c r="P44" s="6" t="s">
        <v>43</v>
      </c>
      <c r="Q44" s="6" t="s">
        <v>44</v>
      </c>
      <c r="R44" s="6" t="s">
        <v>45</v>
      </c>
      <c r="S44" s="6" t="s">
        <v>46</v>
      </c>
      <c r="T44" s="6" t="s">
        <v>47</v>
      </c>
      <c r="U44" s="6" t="s">
        <v>48</v>
      </c>
      <c r="V44" s="6" t="s">
        <v>49</v>
      </c>
      <c r="W44" s="6" t="s">
        <v>50</v>
      </c>
      <c r="X44" s="6" t="s">
        <v>51</v>
      </c>
    </row>
    <row r="45" spans="1:24" ht="15">
      <c r="A45" t="s">
        <v>83</v>
      </c>
      <c r="B45">
        <v>1</v>
      </c>
      <c r="C45" s="7">
        <f>(G45/E45)</f>
        <v>0.6666666666666666</v>
      </c>
      <c r="D45">
        <v>5</v>
      </c>
      <c r="E45">
        <v>3</v>
      </c>
      <c r="F45">
        <v>1</v>
      </c>
      <c r="G45">
        <v>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1</v>
      </c>
      <c r="Q45">
        <v>0</v>
      </c>
      <c r="R45">
        <v>1</v>
      </c>
      <c r="S45">
        <v>0</v>
      </c>
      <c r="T45">
        <v>0</v>
      </c>
      <c r="U45">
        <v>2</v>
      </c>
      <c r="V45" s="7">
        <f>((J45*4)+(I45*3)+(H45*2)+(G45-J45-I45-H45)*1)/E45</f>
        <v>0.6666666666666666</v>
      </c>
      <c r="W45" s="7">
        <f>(G45+N45+P45)/(D45-L45)</f>
        <v>0.8</v>
      </c>
      <c r="X45" s="7">
        <f>V45+W45</f>
        <v>1.4666666666666668</v>
      </c>
    </row>
    <row r="46" spans="1:24" ht="15">
      <c r="A46" t="s">
        <v>116</v>
      </c>
      <c r="B46">
        <v>1</v>
      </c>
      <c r="C46" s="7">
        <f aca="true" t="shared" si="7" ref="C46:C54">(G46/E46)</f>
        <v>0.5</v>
      </c>
      <c r="D46">
        <v>5</v>
      </c>
      <c r="E46">
        <v>2</v>
      </c>
      <c r="F46">
        <v>2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2</v>
      </c>
      <c r="O46">
        <v>0</v>
      </c>
      <c r="P46">
        <v>1</v>
      </c>
      <c r="Q46">
        <v>0</v>
      </c>
      <c r="R46">
        <v>0</v>
      </c>
      <c r="S46">
        <v>0</v>
      </c>
      <c r="T46">
        <v>1</v>
      </c>
      <c r="U46">
        <v>1</v>
      </c>
      <c r="V46" s="7">
        <f aca="true" t="shared" si="8" ref="V46:V54">((J46*4)+(I46*3)+(H46*2)+(G46-J46-I46-H46)*1)/E46</f>
        <v>0.5</v>
      </c>
      <c r="W46" s="7">
        <f aca="true" t="shared" si="9" ref="W46:W54">(G46+N46+P46)/(D46-L46)</f>
        <v>0.8</v>
      </c>
      <c r="X46" s="7">
        <f aca="true" t="shared" si="10" ref="X46:X54">V46+W46</f>
        <v>1.3</v>
      </c>
    </row>
    <row r="47" spans="1:24" ht="15">
      <c r="A47" t="s">
        <v>107</v>
      </c>
      <c r="B47">
        <v>1</v>
      </c>
      <c r="C47" s="7">
        <f t="shared" si="7"/>
        <v>0</v>
      </c>
      <c r="D47">
        <v>5</v>
      </c>
      <c r="E47">
        <v>3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2</v>
      </c>
      <c r="V47" s="7">
        <f t="shared" si="8"/>
        <v>0</v>
      </c>
      <c r="W47" s="7">
        <f t="shared" si="9"/>
        <v>0.2</v>
      </c>
      <c r="X47" s="7">
        <f t="shared" si="10"/>
        <v>0.2</v>
      </c>
    </row>
    <row r="48" spans="1:24" ht="15">
      <c r="A48" t="s">
        <v>89</v>
      </c>
      <c r="B48">
        <v>1</v>
      </c>
      <c r="C48" s="7">
        <f t="shared" si="7"/>
        <v>0.75</v>
      </c>
      <c r="D48">
        <v>4</v>
      </c>
      <c r="E48">
        <v>4</v>
      </c>
      <c r="F48">
        <v>3</v>
      </c>
      <c r="G48">
        <v>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2</v>
      </c>
      <c r="V48" s="7">
        <f t="shared" si="8"/>
        <v>0.75</v>
      </c>
      <c r="W48" s="7">
        <f t="shared" si="9"/>
        <v>0.75</v>
      </c>
      <c r="X48" s="7">
        <f t="shared" si="10"/>
        <v>1.5</v>
      </c>
    </row>
    <row r="49" spans="1:24" ht="15">
      <c r="A49" t="s">
        <v>86</v>
      </c>
      <c r="B49">
        <v>1</v>
      </c>
      <c r="C49" s="7">
        <f t="shared" si="7"/>
        <v>0.25</v>
      </c>
      <c r="D49">
        <v>4</v>
      </c>
      <c r="E49">
        <v>4</v>
      </c>
      <c r="F49">
        <v>0</v>
      </c>
      <c r="G49">
        <v>1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 s="7">
        <f t="shared" si="8"/>
        <v>0.5</v>
      </c>
      <c r="W49" s="7">
        <f t="shared" si="9"/>
        <v>0.25</v>
      </c>
      <c r="X49" s="7">
        <f t="shared" si="10"/>
        <v>0.75</v>
      </c>
    </row>
    <row r="50" spans="1:24" ht="15">
      <c r="A50" t="s">
        <v>88</v>
      </c>
      <c r="B50">
        <v>1</v>
      </c>
      <c r="C50" s="7">
        <f t="shared" si="7"/>
        <v>0.5</v>
      </c>
      <c r="D50">
        <v>4</v>
      </c>
      <c r="E50">
        <v>4</v>
      </c>
      <c r="F50">
        <v>1</v>
      </c>
      <c r="G50">
        <v>2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2</v>
      </c>
      <c r="U50">
        <v>2</v>
      </c>
      <c r="V50" s="7">
        <f t="shared" si="8"/>
        <v>0.75</v>
      </c>
      <c r="W50" s="7">
        <f t="shared" si="9"/>
        <v>0.5</v>
      </c>
      <c r="X50" s="7">
        <f t="shared" si="10"/>
        <v>1.25</v>
      </c>
    </row>
    <row r="51" spans="1:24" ht="15">
      <c r="A51" t="s">
        <v>84</v>
      </c>
      <c r="B51">
        <v>1</v>
      </c>
      <c r="C51" s="7">
        <f t="shared" si="7"/>
        <v>0.5</v>
      </c>
      <c r="D51">
        <v>4</v>
      </c>
      <c r="E51">
        <v>4</v>
      </c>
      <c r="F51">
        <v>2</v>
      </c>
      <c r="G51">
        <v>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 s="7">
        <f t="shared" si="8"/>
        <v>0.5</v>
      </c>
      <c r="W51" s="7">
        <f t="shared" si="9"/>
        <v>0.5</v>
      </c>
      <c r="X51" s="7">
        <f t="shared" si="10"/>
        <v>1</v>
      </c>
    </row>
    <row r="52" spans="1:24" ht="15">
      <c r="A52" s="10" t="s">
        <v>109</v>
      </c>
      <c r="B52">
        <v>1</v>
      </c>
      <c r="C52" s="7">
        <f t="shared" si="7"/>
        <v>0.5</v>
      </c>
      <c r="D52">
        <v>4</v>
      </c>
      <c r="E52">
        <v>2</v>
      </c>
      <c r="F52">
        <v>3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1</v>
      </c>
      <c r="Q52">
        <v>0</v>
      </c>
      <c r="R52">
        <v>0</v>
      </c>
      <c r="S52">
        <v>0</v>
      </c>
      <c r="T52">
        <v>1</v>
      </c>
      <c r="U52">
        <v>0</v>
      </c>
      <c r="V52" s="7">
        <f t="shared" si="8"/>
        <v>0.5</v>
      </c>
      <c r="W52" s="7">
        <f t="shared" si="9"/>
        <v>0.75</v>
      </c>
      <c r="X52" s="7">
        <f t="shared" si="10"/>
        <v>1.25</v>
      </c>
    </row>
    <row r="53" spans="1:24" ht="15.75" thickBot="1">
      <c r="A53" s="19" t="s">
        <v>87</v>
      </c>
      <c r="B53" s="8">
        <v>1</v>
      </c>
      <c r="C53" s="9">
        <f t="shared" si="7"/>
        <v>0</v>
      </c>
      <c r="D53" s="8">
        <v>4</v>
      </c>
      <c r="E53" s="8">
        <v>4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2</v>
      </c>
      <c r="U53" s="8">
        <v>0</v>
      </c>
      <c r="V53" s="9">
        <f t="shared" si="8"/>
        <v>0</v>
      </c>
      <c r="W53" s="9">
        <f t="shared" si="9"/>
        <v>0</v>
      </c>
      <c r="X53" s="9">
        <f t="shared" si="10"/>
        <v>0</v>
      </c>
    </row>
    <row r="54" spans="1:24" ht="15">
      <c r="A54" s="10" t="s">
        <v>52</v>
      </c>
      <c r="B54" s="10">
        <v>1</v>
      </c>
      <c r="C54" s="7">
        <f t="shared" si="7"/>
        <v>0.4</v>
      </c>
      <c r="D54">
        <f aca="true" t="shared" si="11" ref="D54:U54">SUM(D45:D53)</f>
        <v>39</v>
      </c>
      <c r="E54">
        <f t="shared" si="11"/>
        <v>30</v>
      </c>
      <c r="F54">
        <f t="shared" si="11"/>
        <v>14</v>
      </c>
      <c r="G54">
        <f t="shared" si="11"/>
        <v>12</v>
      </c>
      <c r="H54">
        <f t="shared" si="11"/>
        <v>2</v>
      </c>
      <c r="I54">
        <f t="shared" si="11"/>
        <v>0</v>
      </c>
      <c r="J54">
        <f t="shared" si="11"/>
        <v>0</v>
      </c>
      <c r="K54">
        <f t="shared" si="11"/>
        <v>0</v>
      </c>
      <c r="L54">
        <f t="shared" si="11"/>
        <v>0</v>
      </c>
      <c r="M54">
        <f t="shared" si="11"/>
        <v>1</v>
      </c>
      <c r="N54">
        <f t="shared" si="11"/>
        <v>5</v>
      </c>
      <c r="O54">
        <f t="shared" si="11"/>
        <v>0</v>
      </c>
      <c r="P54">
        <f t="shared" si="11"/>
        <v>3</v>
      </c>
      <c r="Q54">
        <f t="shared" si="11"/>
        <v>0</v>
      </c>
      <c r="R54">
        <f t="shared" si="11"/>
        <v>2</v>
      </c>
      <c r="S54">
        <f t="shared" si="11"/>
        <v>0</v>
      </c>
      <c r="T54">
        <f t="shared" si="11"/>
        <v>7</v>
      </c>
      <c r="U54">
        <f t="shared" si="11"/>
        <v>11</v>
      </c>
      <c r="V54" s="7">
        <f t="shared" si="8"/>
        <v>0.4666666666666667</v>
      </c>
      <c r="W54" s="7">
        <f t="shared" si="9"/>
        <v>0.5128205128205128</v>
      </c>
      <c r="X54" s="7">
        <f t="shared" si="10"/>
        <v>0.9794871794871794</v>
      </c>
    </row>
    <row r="56" ht="15.75" thickBot="1">
      <c r="A56" t="s">
        <v>24</v>
      </c>
    </row>
    <row r="57" spans="1:28" ht="15.75" thickBot="1">
      <c r="A57" s="17" t="s">
        <v>28</v>
      </c>
      <c r="B57" s="6" t="s">
        <v>53</v>
      </c>
      <c r="C57" s="6" t="s">
        <v>29</v>
      </c>
      <c r="D57" s="6" t="s">
        <v>54</v>
      </c>
      <c r="E57" s="6" t="s">
        <v>55</v>
      </c>
      <c r="F57" s="6" t="s">
        <v>56</v>
      </c>
      <c r="G57" s="6" t="s">
        <v>57</v>
      </c>
      <c r="H57" s="6" t="s">
        <v>58</v>
      </c>
      <c r="I57" s="6" t="s">
        <v>59</v>
      </c>
      <c r="J57" s="6" t="s">
        <v>60</v>
      </c>
      <c r="K57" s="6" t="s">
        <v>31</v>
      </c>
      <c r="L57" s="6" t="s">
        <v>32</v>
      </c>
      <c r="M57" s="6" t="s">
        <v>33</v>
      </c>
      <c r="N57" s="6" t="s">
        <v>61</v>
      </c>
      <c r="O57" s="6" t="s">
        <v>34</v>
      </c>
      <c r="P57" s="6" t="s">
        <v>35</v>
      </c>
      <c r="Q57" s="6" t="s">
        <v>36</v>
      </c>
      <c r="R57" s="6" t="s">
        <v>37</v>
      </c>
      <c r="S57" s="6" t="s">
        <v>39</v>
      </c>
      <c r="T57" s="6" t="s">
        <v>40</v>
      </c>
      <c r="U57" s="6" t="s">
        <v>41</v>
      </c>
      <c r="V57" s="6" t="s">
        <v>42</v>
      </c>
      <c r="W57" s="6" t="s">
        <v>43</v>
      </c>
      <c r="X57" s="6" t="s">
        <v>44</v>
      </c>
      <c r="Y57" s="6" t="s">
        <v>47</v>
      </c>
      <c r="Z57" s="6" t="s">
        <v>62</v>
      </c>
      <c r="AA57" s="6" t="s">
        <v>63</v>
      </c>
      <c r="AB57" s="18" t="s">
        <v>64</v>
      </c>
    </row>
    <row r="58" spans="1:28" ht="15">
      <c r="A58" s="13" t="s">
        <v>117</v>
      </c>
      <c r="B58" s="14">
        <f>7*(N58/J58)</f>
        <v>5.6000000000000005</v>
      </c>
      <c r="C58" s="13">
        <v>1</v>
      </c>
      <c r="D58" s="13">
        <v>1</v>
      </c>
      <c r="E58" s="13">
        <v>0</v>
      </c>
      <c r="F58" s="10">
        <v>0</v>
      </c>
      <c r="G58" s="13" t="s">
        <v>22</v>
      </c>
      <c r="H58" s="10">
        <v>0</v>
      </c>
      <c r="I58" s="10">
        <v>0</v>
      </c>
      <c r="J58" s="10">
        <v>5</v>
      </c>
      <c r="K58" s="10">
        <v>27</v>
      </c>
      <c r="L58" s="10">
        <v>21</v>
      </c>
      <c r="M58" s="10">
        <v>5</v>
      </c>
      <c r="N58" s="10">
        <v>4</v>
      </c>
      <c r="O58" s="10">
        <v>5</v>
      </c>
      <c r="P58" s="10">
        <v>1</v>
      </c>
      <c r="Q58" s="10">
        <v>1</v>
      </c>
      <c r="R58" s="10">
        <v>0</v>
      </c>
      <c r="S58" s="10">
        <v>0</v>
      </c>
      <c r="T58" s="10">
        <v>0</v>
      </c>
      <c r="U58" s="10">
        <v>3</v>
      </c>
      <c r="V58" s="10">
        <v>0</v>
      </c>
      <c r="W58" s="10">
        <v>3</v>
      </c>
      <c r="X58" s="10">
        <v>0</v>
      </c>
      <c r="Y58" s="10">
        <v>3</v>
      </c>
      <c r="Z58" s="10">
        <v>1</v>
      </c>
      <c r="AA58" s="10">
        <v>1</v>
      </c>
      <c r="AB58" s="15">
        <f>O58/L58</f>
        <v>0.23809523809523808</v>
      </c>
    </row>
    <row r="59" spans="1:28" ht="15.75" thickBot="1">
      <c r="A59" s="19" t="s">
        <v>84</v>
      </c>
      <c r="B59" s="12">
        <f>7*(N59/J59)</f>
        <v>7</v>
      </c>
      <c r="C59" s="8">
        <v>1</v>
      </c>
      <c r="D59" s="8">
        <v>0</v>
      </c>
      <c r="E59" s="8">
        <v>0</v>
      </c>
      <c r="F59" s="19">
        <v>0</v>
      </c>
      <c r="G59" s="8" t="s">
        <v>23</v>
      </c>
      <c r="H59" s="19">
        <v>0</v>
      </c>
      <c r="I59" s="19">
        <v>0</v>
      </c>
      <c r="J59" s="19">
        <v>2</v>
      </c>
      <c r="K59" s="19">
        <v>8</v>
      </c>
      <c r="L59" s="19">
        <v>8</v>
      </c>
      <c r="M59" s="19">
        <v>2</v>
      </c>
      <c r="N59" s="19">
        <v>2</v>
      </c>
      <c r="O59" s="19">
        <v>2</v>
      </c>
      <c r="P59" s="19">
        <v>2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4</v>
      </c>
      <c r="Z59" s="19">
        <v>1</v>
      </c>
      <c r="AA59" s="19">
        <v>0</v>
      </c>
      <c r="AB59" s="9">
        <f>O59/L59</f>
        <v>0.25</v>
      </c>
    </row>
    <row r="60" spans="1:28" ht="15">
      <c r="A60" s="10" t="s">
        <v>52</v>
      </c>
      <c r="B60" s="11">
        <f>7*(N60/J60)</f>
        <v>6</v>
      </c>
      <c r="C60">
        <v>1</v>
      </c>
      <c r="D60">
        <f>SUM(D58:D59)</f>
        <v>1</v>
      </c>
      <c r="E60">
        <f>SUM(E58:E59)</f>
        <v>0</v>
      </c>
      <c r="F60">
        <f>SUM(F58:F59)</f>
        <v>0</v>
      </c>
      <c r="G60" t="s">
        <v>23</v>
      </c>
      <c r="H60">
        <f aca="true" t="shared" si="12" ref="H60:AA60">SUM(H58:H59)</f>
        <v>0</v>
      </c>
      <c r="I60">
        <f t="shared" si="12"/>
        <v>0</v>
      </c>
      <c r="J60">
        <f t="shared" si="12"/>
        <v>7</v>
      </c>
      <c r="K60">
        <f t="shared" si="12"/>
        <v>35</v>
      </c>
      <c r="L60">
        <f t="shared" si="12"/>
        <v>29</v>
      </c>
      <c r="M60">
        <f t="shared" si="12"/>
        <v>7</v>
      </c>
      <c r="N60">
        <f t="shared" si="12"/>
        <v>6</v>
      </c>
      <c r="O60">
        <f t="shared" si="12"/>
        <v>7</v>
      </c>
      <c r="P60">
        <f t="shared" si="12"/>
        <v>3</v>
      </c>
      <c r="Q60">
        <f t="shared" si="12"/>
        <v>1</v>
      </c>
      <c r="R60">
        <f t="shared" si="12"/>
        <v>0</v>
      </c>
      <c r="S60">
        <f t="shared" si="12"/>
        <v>0</v>
      </c>
      <c r="T60">
        <f t="shared" si="12"/>
        <v>0</v>
      </c>
      <c r="U60">
        <f t="shared" si="12"/>
        <v>3</v>
      </c>
      <c r="V60">
        <f t="shared" si="12"/>
        <v>0</v>
      </c>
      <c r="W60">
        <f t="shared" si="12"/>
        <v>3</v>
      </c>
      <c r="X60">
        <f t="shared" si="12"/>
        <v>0</v>
      </c>
      <c r="Y60">
        <f t="shared" si="12"/>
        <v>7</v>
      </c>
      <c r="Z60">
        <f t="shared" si="12"/>
        <v>2</v>
      </c>
      <c r="AA60">
        <f t="shared" si="12"/>
        <v>1</v>
      </c>
      <c r="AB60" s="7">
        <f>O60/L60</f>
        <v>0.2413793103448276</v>
      </c>
    </row>
    <row r="61" spans="1:28" ht="15">
      <c r="A61" s="10"/>
      <c r="B61" s="11"/>
      <c r="AB61" s="7"/>
    </row>
    <row r="62" ht="15.75" thickBot="1">
      <c r="A62" t="s">
        <v>26</v>
      </c>
    </row>
    <row r="63" spans="1:10" ht="15.75" thickBot="1">
      <c r="A63" s="6" t="s">
        <v>28</v>
      </c>
      <c r="B63" s="6" t="s">
        <v>74</v>
      </c>
      <c r="C63" s="6" t="s">
        <v>66</v>
      </c>
      <c r="D63" s="6" t="s">
        <v>67</v>
      </c>
      <c r="E63" s="6" t="s">
        <v>68</v>
      </c>
      <c r="F63" s="6" t="s">
        <v>69</v>
      </c>
      <c r="G63" s="6" t="s">
        <v>60</v>
      </c>
      <c r="H63" s="6" t="s">
        <v>70</v>
      </c>
      <c r="I63" s="6" t="s">
        <v>45</v>
      </c>
      <c r="J63" s="6" t="s">
        <v>46</v>
      </c>
    </row>
    <row r="64" spans="1:7" ht="15">
      <c r="A64" t="s">
        <v>84</v>
      </c>
      <c r="B64">
        <v>1</v>
      </c>
      <c r="C64">
        <v>0</v>
      </c>
      <c r="D64">
        <v>0</v>
      </c>
      <c r="E64">
        <v>0</v>
      </c>
      <c r="F64">
        <v>0</v>
      </c>
      <c r="G64">
        <v>2</v>
      </c>
    </row>
    <row r="65" spans="1:7" ht="15">
      <c r="A65" s="10" t="s">
        <v>117</v>
      </c>
      <c r="B65">
        <v>1</v>
      </c>
      <c r="C65">
        <v>2</v>
      </c>
      <c r="D65">
        <v>1</v>
      </c>
      <c r="E65">
        <v>0</v>
      </c>
      <c r="F65">
        <v>0</v>
      </c>
      <c r="G65">
        <v>5</v>
      </c>
    </row>
    <row r="66" spans="1:10" ht="15">
      <c r="A66" t="s">
        <v>86</v>
      </c>
      <c r="B66">
        <v>2</v>
      </c>
      <c r="C66">
        <v>3</v>
      </c>
      <c r="D66">
        <v>0</v>
      </c>
      <c r="E66">
        <v>1</v>
      </c>
      <c r="F66">
        <v>0</v>
      </c>
      <c r="G66">
        <v>5</v>
      </c>
      <c r="H66">
        <v>2</v>
      </c>
      <c r="I66">
        <v>0</v>
      </c>
      <c r="J66">
        <v>0</v>
      </c>
    </row>
    <row r="67" spans="1:10" ht="15">
      <c r="A67" t="s">
        <v>88</v>
      </c>
      <c r="B67">
        <v>2</v>
      </c>
      <c r="C67">
        <v>3</v>
      </c>
      <c r="D67">
        <v>1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</row>
    <row r="68" spans="1:7" ht="15">
      <c r="A68" s="10" t="s">
        <v>87</v>
      </c>
      <c r="B68">
        <v>3</v>
      </c>
      <c r="C68">
        <v>9</v>
      </c>
      <c r="D68">
        <v>0</v>
      </c>
      <c r="E68">
        <v>0</v>
      </c>
      <c r="F68">
        <v>0</v>
      </c>
      <c r="G68">
        <v>7</v>
      </c>
    </row>
    <row r="69" spans="1:7" ht="15">
      <c r="A69" t="s">
        <v>116</v>
      </c>
      <c r="B69">
        <v>4</v>
      </c>
      <c r="C69">
        <v>1</v>
      </c>
      <c r="D69">
        <v>3</v>
      </c>
      <c r="E69">
        <v>0</v>
      </c>
      <c r="F69">
        <v>0</v>
      </c>
      <c r="G69">
        <v>7</v>
      </c>
    </row>
    <row r="70" spans="1:7" ht="15">
      <c r="A70" t="s">
        <v>83</v>
      </c>
      <c r="B70">
        <v>5</v>
      </c>
      <c r="C70">
        <v>0</v>
      </c>
      <c r="D70">
        <v>1</v>
      </c>
      <c r="E70">
        <v>0</v>
      </c>
      <c r="F70">
        <v>0</v>
      </c>
      <c r="G70">
        <v>2</v>
      </c>
    </row>
    <row r="71" spans="1:7" ht="15">
      <c r="A71" t="s">
        <v>84</v>
      </c>
      <c r="B71">
        <v>5</v>
      </c>
      <c r="C71">
        <v>0</v>
      </c>
      <c r="D71">
        <v>2</v>
      </c>
      <c r="E71">
        <v>0</v>
      </c>
      <c r="F71">
        <v>0</v>
      </c>
      <c r="G71">
        <v>5</v>
      </c>
    </row>
    <row r="72" spans="1:7" ht="15">
      <c r="A72" t="s">
        <v>83</v>
      </c>
      <c r="B72">
        <v>6</v>
      </c>
      <c r="C72">
        <v>0</v>
      </c>
      <c r="D72">
        <v>1</v>
      </c>
      <c r="E72">
        <v>0</v>
      </c>
      <c r="F72">
        <v>0</v>
      </c>
      <c r="G72">
        <v>5</v>
      </c>
    </row>
    <row r="73" spans="1:7" ht="15">
      <c r="A73" t="s">
        <v>86</v>
      </c>
      <c r="B73">
        <v>6</v>
      </c>
      <c r="C73">
        <v>0</v>
      </c>
      <c r="D73">
        <v>0</v>
      </c>
      <c r="E73">
        <v>0</v>
      </c>
      <c r="F73">
        <v>0</v>
      </c>
      <c r="G73">
        <v>2</v>
      </c>
    </row>
    <row r="74" spans="1:7" ht="15">
      <c r="A74" t="s">
        <v>107</v>
      </c>
      <c r="B74">
        <v>7</v>
      </c>
      <c r="C74">
        <v>1</v>
      </c>
      <c r="D74">
        <v>0</v>
      </c>
      <c r="E74">
        <v>0</v>
      </c>
      <c r="F74">
        <v>0</v>
      </c>
      <c r="G74">
        <v>7</v>
      </c>
    </row>
    <row r="75" spans="1:7" ht="15">
      <c r="A75" t="s">
        <v>89</v>
      </c>
      <c r="B75">
        <v>8</v>
      </c>
      <c r="C75">
        <v>2</v>
      </c>
      <c r="D75">
        <v>0</v>
      </c>
      <c r="E75">
        <v>0</v>
      </c>
      <c r="F75">
        <v>0</v>
      </c>
      <c r="G75">
        <v>7</v>
      </c>
    </row>
    <row r="76" spans="1:7" ht="15">
      <c r="A76" t="s">
        <v>88</v>
      </c>
      <c r="B76">
        <v>9</v>
      </c>
      <c r="C76">
        <v>0</v>
      </c>
      <c r="D76">
        <v>0</v>
      </c>
      <c r="E76">
        <v>1</v>
      </c>
      <c r="F76">
        <v>0</v>
      </c>
      <c r="G76">
        <v>5</v>
      </c>
    </row>
    <row r="77" spans="1:10" ht="15.75" thickBot="1">
      <c r="A77" s="19" t="s">
        <v>109</v>
      </c>
      <c r="B77" s="8">
        <v>9</v>
      </c>
      <c r="C77" s="8">
        <v>0</v>
      </c>
      <c r="D77" s="8">
        <v>0</v>
      </c>
      <c r="E77" s="8">
        <v>0</v>
      </c>
      <c r="F77" s="8">
        <v>0</v>
      </c>
      <c r="G77" s="8">
        <v>2</v>
      </c>
      <c r="H77" s="8"/>
      <c r="I77" s="8"/>
      <c r="J77" s="8"/>
    </row>
    <row r="78" spans="1:10" ht="15">
      <c r="A78" s="10" t="s">
        <v>52</v>
      </c>
      <c r="C78">
        <f aca="true" t="shared" si="13" ref="C78:J78">SUM(C64:C77)</f>
        <v>21</v>
      </c>
      <c r="D78">
        <f t="shared" si="13"/>
        <v>9</v>
      </c>
      <c r="E78">
        <f t="shared" si="13"/>
        <v>2</v>
      </c>
      <c r="F78">
        <f t="shared" si="13"/>
        <v>0</v>
      </c>
      <c r="G78">
        <f t="shared" si="13"/>
        <v>63</v>
      </c>
      <c r="H78">
        <f t="shared" si="13"/>
        <v>2</v>
      </c>
      <c r="I78">
        <f t="shared" si="13"/>
        <v>0</v>
      </c>
      <c r="J78">
        <f t="shared" si="13"/>
        <v>0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r019c6w</dc:creator>
  <cp:keywords/>
  <dc:description/>
  <cp:lastModifiedBy>Office</cp:lastModifiedBy>
  <cp:lastPrinted>2016-05-06T12:42:05Z</cp:lastPrinted>
  <dcterms:created xsi:type="dcterms:W3CDTF">2016-05-04T11:40:01Z</dcterms:created>
  <dcterms:modified xsi:type="dcterms:W3CDTF">2017-10-09T09:18:13Z</dcterms:modified>
  <cp:category/>
  <cp:version/>
  <cp:contentType/>
  <cp:contentStatus/>
</cp:coreProperties>
</file>